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<sst xmlns="http://schemas.openxmlformats.org/spreadsheetml/2006/main" count="773" uniqueCount="399">
  <si>
    <t>23070302</t>
  </si>
  <si>
    <t>23070303</t>
  </si>
  <si>
    <t>23070304</t>
  </si>
  <si>
    <t>23070305</t>
  </si>
  <si>
    <t>23070306</t>
  </si>
  <si>
    <t>23070307</t>
  </si>
  <si>
    <t>23070308</t>
  </si>
  <si>
    <t>23070309</t>
  </si>
  <si>
    <t>23070310</t>
  </si>
  <si>
    <t>23070312</t>
  </si>
  <si>
    <t>23070313</t>
  </si>
  <si>
    <t>23070314</t>
  </si>
  <si>
    <t>23070315</t>
  </si>
  <si>
    <t>23070316</t>
  </si>
  <si>
    <t>23070319</t>
  </si>
  <si>
    <t>23070320</t>
  </si>
  <si>
    <t>23070321</t>
  </si>
  <si>
    <t>23070322</t>
  </si>
  <si>
    <t>23070323</t>
  </si>
  <si>
    <t>23070324</t>
  </si>
  <si>
    <t>23070325</t>
  </si>
  <si>
    <t>23070326</t>
  </si>
  <si>
    <t>23070404</t>
  </si>
  <si>
    <t>23070405</t>
  </si>
  <si>
    <t>23070406</t>
  </si>
  <si>
    <t>23070407</t>
  </si>
  <si>
    <t>23070408</t>
  </si>
  <si>
    <t>23070409</t>
  </si>
  <si>
    <t>23070410</t>
  </si>
  <si>
    <t>23070411</t>
  </si>
  <si>
    <t>23070413</t>
  </si>
  <si>
    <t>23070414</t>
  </si>
  <si>
    <t>23070415</t>
  </si>
  <si>
    <t>23070416</t>
  </si>
  <si>
    <t>23070418</t>
  </si>
  <si>
    <t>23070419</t>
  </si>
  <si>
    <t>23070421</t>
  </si>
  <si>
    <t>23070422</t>
  </si>
  <si>
    <t>23070423</t>
  </si>
  <si>
    <t>23070424</t>
  </si>
  <si>
    <t>23070425</t>
  </si>
  <si>
    <t>学</t>
  </si>
  <si>
    <t>基础</t>
  </si>
  <si>
    <t>理论</t>
  </si>
  <si>
    <t>算方法</t>
  </si>
  <si>
    <t>本原理</t>
  </si>
  <si>
    <t>与政治</t>
  </si>
  <si>
    <t>国际</t>
  </si>
  <si>
    <t>法</t>
  </si>
  <si>
    <t>中国</t>
  </si>
  <si>
    <t>思想史</t>
  </si>
  <si>
    <t>设计</t>
  </si>
  <si>
    <t>修</t>
  </si>
  <si>
    <t>作及应用</t>
  </si>
  <si>
    <t>制度</t>
  </si>
  <si>
    <t>政府</t>
  </si>
  <si>
    <t>公共人</t>
  </si>
  <si>
    <t>力资源</t>
  </si>
  <si>
    <t>管理</t>
  </si>
  <si>
    <t>战略</t>
  </si>
  <si>
    <t>近代史</t>
  </si>
  <si>
    <t>纲要</t>
  </si>
  <si>
    <t>毛泽东</t>
  </si>
  <si>
    <t>思想</t>
  </si>
  <si>
    <t>概论</t>
  </si>
  <si>
    <t>必修课</t>
  </si>
  <si>
    <t>学科基础平台课程</t>
  </si>
  <si>
    <t>必修课</t>
  </si>
  <si>
    <t>经济学</t>
  </si>
  <si>
    <t>制作</t>
  </si>
  <si>
    <t>关系</t>
  </si>
  <si>
    <t>政策</t>
  </si>
  <si>
    <t>政治</t>
  </si>
  <si>
    <t>学原</t>
  </si>
  <si>
    <t>理1</t>
  </si>
  <si>
    <t>法学</t>
  </si>
  <si>
    <t>当代</t>
  </si>
  <si>
    <t>公共</t>
  </si>
  <si>
    <t>领导</t>
  </si>
  <si>
    <t>电子</t>
  </si>
  <si>
    <t>西方</t>
  </si>
  <si>
    <t>行政</t>
  </si>
  <si>
    <t>科学</t>
  </si>
  <si>
    <t>人力</t>
  </si>
  <si>
    <t>理论1</t>
  </si>
  <si>
    <t>与</t>
  </si>
  <si>
    <t xml:space="preserve"> </t>
  </si>
  <si>
    <t>资源</t>
  </si>
  <si>
    <t>总分</t>
  </si>
  <si>
    <t>史</t>
  </si>
  <si>
    <t>大学</t>
  </si>
  <si>
    <t>数据</t>
  </si>
  <si>
    <t>多媒体</t>
  </si>
  <si>
    <t>高等</t>
  </si>
  <si>
    <t>统计与</t>
  </si>
  <si>
    <t>现代</t>
  </si>
  <si>
    <t>经济</t>
  </si>
  <si>
    <t>行</t>
  </si>
  <si>
    <t>办公</t>
  </si>
  <si>
    <t>市政</t>
  </si>
  <si>
    <t>工商</t>
  </si>
  <si>
    <t>机关</t>
  </si>
  <si>
    <t>社会</t>
  </si>
  <si>
    <t>逻</t>
  </si>
  <si>
    <t>大</t>
  </si>
  <si>
    <t>英</t>
  </si>
  <si>
    <t>语</t>
  </si>
  <si>
    <t>计算</t>
  </si>
  <si>
    <t>库及</t>
  </si>
  <si>
    <t>思</t>
  </si>
  <si>
    <t>马</t>
  </si>
  <si>
    <t>近代</t>
  </si>
  <si>
    <t>及网页</t>
  </si>
  <si>
    <t>数学</t>
  </si>
  <si>
    <t>学概</t>
  </si>
  <si>
    <t>政</t>
  </si>
  <si>
    <t>信息</t>
  </si>
  <si>
    <t>监察</t>
  </si>
  <si>
    <t>心理</t>
  </si>
  <si>
    <t>公文与</t>
  </si>
  <si>
    <t>调查</t>
  </si>
  <si>
    <t>辑</t>
  </si>
  <si>
    <t>机</t>
  </si>
  <si>
    <t>程序</t>
  </si>
  <si>
    <t>哲</t>
  </si>
  <si>
    <t>D</t>
  </si>
  <si>
    <t>论</t>
  </si>
  <si>
    <t>系统</t>
  </si>
  <si>
    <t>论文</t>
  </si>
  <si>
    <t>理论与</t>
  </si>
  <si>
    <t>与应用</t>
  </si>
  <si>
    <t>方法</t>
  </si>
  <si>
    <t>写作</t>
  </si>
  <si>
    <t>学科基础平台课程</t>
  </si>
  <si>
    <t>必修课</t>
  </si>
  <si>
    <t>学科基础平台课程</t>
  </si>
  <si>
    <t>挂科</t>
  </si>
  <si>
    <t>平均分</t>
  </si>
  <si>
    <t>学号</t>
  </si>
  <si>
    <t>姓名</t>
  </si>
  <si>
    <t>政治</t>
  </si>
  <si>
    <t>法理</t>
  </si>
  <si>
    <t>法学</t>
  </si>
  <si>
    <t>当代中</t>
  </si>
  <si>
    <t>国际</t>
  </si>
  <si>
    <t>公共</t>
  </si>
  <si>
    <t>中国</t>
  </si>
  <si>
    <t>西方</t>
  </si>
  <si>
    <t>大学</t>
  </si>
  <si>
    <t>大学计</t>
  </si>
  <si>
    <t>当代西</t>
  </si>
  <si>
    <t>数据库</t>
  </si>
  <si>
    <t>多媒体</t>
  </si>
  <si>
    <t>思</t>
  </si>
  <si>
    <t>马克思</t>
  </si>
  <si>
    <t>形势</t>
  </si>
  <si>
    <t>高等</t>
  </si>
  <si>
    <t>统计与</t>
  </si>
  <si>
    <t>西方国</t>
  </si>
  <si>
    <t>宪法</t>
  </si>
  <si>
    <t xml:space="preserve">政党学 </t>
  </si>
  <si>
    <t>逻</t>
  </si>
  <si>
    <t>地方</t>
  </si>
  <si>
    <t>学原</t>
  </si>
  <si>
    <t>基础</t>
  </si>
  <si>
    <t>国政府</t>
  </si>
  <si>
    <t>行政</t>
  </si>
  <si>
    <t>加权</t>
  </si>
  <si>
    <t>英语</t>
  </si>
  <si>
    <t>算机</t>
  </si>
  <si>
    <t>方政治</t>
  </si>
  <si>
    <t>及程序</t>
  </si>
  <si>
    <t>与网页制</t>
  </si>
  <si>
    <t>主义基</t>
  </si>
  <si>
    <t>与</t>
  </si>
  <si>
    <t>数学D</t>
  </si>
  <si>
    <t>科学计</t>
  </si>
  <si>
    <t>家政治</t>
  </si>
  <si>
    <t>辑</t>
  </si>
  <si>
    <t>理 1</t>
  </si>
  <si>
    <t>总分</t>
  </si>
  <si>
    <t>I</t>
  </si>
  <si>
    <t>II</t>
  </si>
  <si>
    <t>III</t>
  </si>
  <si>
    <t>IV</t>
  </si>
  <si>
    <t>政策Ⅰ</t>
  </si>
  <si>
    <t>政策Ⅱ</t>
  </si>
  <si>
    <t>平均分</t>
  </si>
  <si>
    <t>23070123</t>
  </si>
  <si>
    <t>李洪兴</t>
  </si>
  <si>
    <t>23070222</t>
  </si>
  <si>
    <t>马晓婧</t>
  </si>
  <si>
    <t>23070128</t>
  </si>
  <si>
    <t>田健伟</t>
  </si>
  <si>
    <t>23070220</t>
  </si>
  <si>
    <t>牛文浩</t>
  </si>
  <si>
    <t>23070110</t>
  </si>
  <si>
    <t>郝育晨</t>
  </si>
  <si>
    <t>23070108</t>
  </si>
  <si>
    <t>刘舒杨</t>
  </si>
  <si>
    <t>23070218</t>
  </si>
  <si>
    <t>刘文捷</t>
  </si>
  <si>
    <t>23070216</t>
  </si>
  <si>
    <t>许磊</t>
  </si>
  <si>
    <t>23070224</t>
  </si>
  <si>
    <t>田玉麒</t>
  </si>
  <si>
    <t>23070210</t>
  </si>
  <si>
    <t>曹旭</t>
  </si>
  <si>
    <t>23070219</t>
  </si>
  <si>
    <t>曹飞</t>
  </si>
  <si>
    <t>23070121</t>
  </si>
  <si>
    <t>郑天鹏</t>
  </si>
  <si>
    <t>23070126</t>
  </si>
  <si>
    <t>黄相波</t>
  </si>
  <si>
    <t>23070114</t>
  </si>
  <si>
    <t>刘美奂</t>
  </si>
  <si>
    <t>23070105</t>
  </si>
  <si>
    <t>张海月</t>
  </si>
  <si>
    <t>23070205</t>
  </si>
  <si>
    <t>李鲲</t>
  </si>
  <si>
    <t>23070204</t>
  </si>
  <si>
    <t>韩南南</t>
  </si>
  <si>
    <t>23070127</t>
  </si>
  <si>
    <t>张豪</t>
  </si>
  <si>
    <t>23070226</t>
  </si>
  <si>
    <t>张晓伟</t>
  </si>
  <si>
    <t>23070125</t>
  </si>
  <si>
    <t>张龙辉</t>
  </si>
  <si>
    <t>23070212</t>
  </si>
  <si>
    <t>王姣娇</t>
  </si>
  <si>
    <t>23070113</t>
  </si>
  <si>
    <t>黄丹</t>
  </si>
  <si>
    <t>23070116</t>
  </si>
  <si>
    <t>张斯文</t>
  </si>
  <si>
    <t>23070109</t>
  </si>
  <si>
    <t>何尊</t>
  </si>
  <si>
    <t>23070202</t>
  </si>
  <si>
    <t>田晓蕊</t>
  </si>
  <si>
    <t>23070214</t>
  </si>
  <si>
    <t>房松雪</t>
  </si>
  <si>
    <t>23070115</t>
  </si>
  <si>
    <t>刘钰扬</t>
  </si>
  <si>
    <t>23070208</t>
  </si>
  <si>
    <t>李森</t>
  </si>
  <si>
    <t>23070211</t>
  </si>
  <si>
    <t>张野</t>
  </si>
  <si>
    <t>23070221</t>
  </si>
  <si>
    <t>徐樟鹏</t>
  </si>
  <si>
    <t>23070228</t>
  </si>
  <si>
    <t>朱英良</t>
  </si>
  <si>
    <t>23070117</t>
  </si>
  <si>
    <t>张淼</t>
  </si>
  <si>
    <t>23070120</t>
  </si>
  <si>
    <t>毛舒华</t>
  </si>
  <si>
    <t>23070112</t>
  </si>
  <si>
    <t>高岩</t>
  </si>
  <si>
    <t>23070118</t>
  </si>
  <si>
    <t>王志江</t>
  </si>
  <si>
    <t>23070206</t>
  </si>
  <si>
    <t>于洪成</t>
  </si>
  <si>
    <t>23070217</t>
  </si>
  <si>
    <t>宋维伦</t>
  </si>
  <si>
    <t>23070201</t>
  </si>
  <si>
    <t>杜聪</t>
  </si>
  <si>
    <t>中国人</t>
  </si>
  <si>
    <t>毛泽东</t>
  </si>
  <si>
    <t>世界</t>
  </si>
  <si>
    <t>外交</t>
  </si>
  <si>
    <t>当代</t>
  </si>
  <si>
    <t>逻辑</t>
  </si>
  <si>
    <t>名</t>
  </si>
  <si>
    <t>总</t>
  </si>
  <si>
    <t>力资源</t>
  </si>
  <si>
    <t>战略</t>
  </si>
  <si>
    <t>计算机</t>
  </si>
  <si>
    <t>与网页</t>
  </si>
  <si>
    <t>近代史</t>
  </si>
  <si>
    <t>思想</t>
  </si>
  <si>
    <t>数学</t>
  </si>
  <si>
    <t>经济</t>
  </si>
  <si>
    <t>学</t>
  </si>
  <si>
    <t>关系</t>
  </si>
  <si>
    <t>国外交</t>
  </si>
  <si>
    <t>次</t>
  </si>
  <si>
    <t>管理</t>
  </si>
  <si>
    <t>V</t>
  </si>
  <si>
    <t>VI</t>
  </si>
  <si>
    <t>纲要</t>
  </si>
  <si>
    <t>概论</t>
  </si>
  <si>
    <t>D</t>
  </si>
  <si>
    <t>史</t>
  </si>
  <si>
    <t>和</t>
  </si>
  <si>
    <t>23070207</t>
  </si>
  <si>
    <t>丑则静</t>
  </si>
  <si>
    <t>23070223</t>
  </si>
  <si>
    <t>孙衍彬</t>
  </si>
  <si>
    <t>23070119</t>
  </si>
  <si>
    <t>陆芊雨</t>
  </si>
  <si>
    <t>23070111</t>
  </si>
  <si>
    <t>董贺</t>
  </si>
  <si>
    <t>23070209</t>
  </si>
  <si>
    <t>王淼</t>
  </si>
  <si>
    <t>23070122</t>
  </si>
  <si>
    <t>刘鹏</t>
  </si>
  <si>
    <t>23070203</t>
  </si>
  <si>
    <t>司琳</t>
  </si>
  <si>
    <t>23070124</t>
  </si>
  <si>
    <t>王建宗</t>
  </si>
  <si>
    <t>23060129</t>
  </si>
  <si>
    <t>包秀慧</t>
  </si>
  <si>
    <t>23070102</t>
  </si>
  <si>
    <t>高可</t>
  </si>
  <si>
    <t>23070106</t>
  </si>
  <si>
    <t>都超超</t>
  </si>
  <si>
    <t>23070104</t>
  </si>
  <si>
    <t>李晓于</t>
  </si>
  <si>
    <t>23070213</t>
  </si>
  <si>
    <t>赵九阳</t>
  </si>
  <si>
    <t>23070215</t>
  </si>
  <si>
    <t>秦子龙</t>
  </si>
  <si>
    <t>国家</t>
  </si>
  <si>
    <t>公务员</t>
  </si>
  <si>
    <t>制度</t>
  </si>
  <si>
    <t xml:space="preserve"> 政务 </t>
  </si>
  <si>
    <t>崔杨杨</t>
  </si>
  <si>
    <t>刘清华</t>
  </si>
  <si>
    <t>钟凤英</t>
  </si>
  <si>
    <t>苏练华</t>
  </si>
  <si>
    <t>余跃虹</t>
  </si>
  <si>
    <t>罗德</t>
  </si>
  <si>
    <t>许兴军</t>
  </si>
  <si>
    <t>高尚</t>
  </si>
  <si>
    <t>段晓霞</t>
  </si>
  <si>
    <t>董伟玮</t>
  </si>
  <si>
    <t>23070403</t>
  </si>
  <si>
    <t>赫建业</t>
  </si>
  <si>
    <t>孙莉</t>
  </si>
  <si>
    <t>金慧磊</t>
  </si>
  <si>
    <t>段易含</t>
  </si>
  <si>
    <t>23070311</t>
  </si>
  <si>
    <t>孙悦</t>
  </si>
  <si>
    <t>23070318</t>
  </si>
  <si>
    <t>桂在泓</t>
  </si>
  <si>
    <t>许建振</t>
  </si>
  <si>
    <t>刘小娇</t>
  </si>
  <si>
    <t>王筱磊</t>
  </si>
  <si>
    <t>23070317</t>
  </si>
  <si>
    <t>汪远洋</t>
  </si>
  <si>
    <t>张立民</t>
  </si>
  <si>
    <t>冯珍</t>
  </si>
  <si>
    <t>史艳茹</t>
  </si>
  <si>
    <t>胡梅钫</t>
  </si>
  <si>
    <t>孙爽</t>
  </si>
  <si>
    <t>潘祉名</t>
  </si>
  <si>
    <t>吴林林</t>
  </si>
  <si>
    <t>23070402</t>
  </si>
  <si>
    <t>耿淑雯</t>
  </si>
  <si>
    <t>田治琛</t>
  </si>
  <si>
    <t>张伟鑫</t>
  </si>
  <si>
    <t>龚宇</t>
  </si>
  <si>
    <t>邱野</t>
  </si>
  <si>
    <t>23070301</t>
  </si>
  <si>
    <t>金锋</t>
  </si>
  <si>
    <t>周强</t>
  </si>
  <si>
    <t>吕文泓</t>
  </si>
  <si>
    <t>姜文倩</t>
  </si>
  <si>
    <t>宋智卓</t>
  </si>
  <si>
    <t>沈莎莎</t>
  </si>
  <si>
    <t>李睿</t>
  </si>
  <si>
    <t>兰志杰</t>
  </si>
  <si>
    <t>马欢</t>
  </si>
  <si>
    <t>丁韶鹏</t>
  </si>
  <si>
    <t>23070401</t>
  </si>
  <si>
    <t>黄天旭</t>
  </si>
  <si>
    <t>王威</t>
  </si>
  <si>
    <t>周红丹</t>
  </si>
  <si>
    <t>李权</t>
  </si>
  <si>
    <t>挂科</t>
  </si>
  <si>
    <t>韩梦茵</t>
  </si>
  <si>
    <t>吴途勇</t>
  </si>
  <si>
    <t>权力</t>
  </si>
  <si>
    <t>社会</t>
  </si>
  <si>
    <t>次</t>
  </si>
  <si>
    <t>名</t>
  </si>
  <si>
    <t>政策</t>
  </si>
  <si>
    <t>I</t>
  </si>
  <si>
    <t>行政学院2007级加权成绩排名(电子政务专业)</t>
  </si>
  <si>
    <t>行政学院2007级加权成绩排名(行政管理专业)</t>
  </si>
  <si>
    <t>行政学院2007级加权成绩排名(国际政治学专业)</t>
  </si>
  <si>
    <t>行政学院2007级加权成绩排名(政治学专业)</t>
  </si>
  <si>
    <t>教学院长签字：                       行政学院
                                       2010年9月3日</t>
  </si>
  <si>
    <t>教学院长签字：                    行政学院
                                  2010年9月3日</t>
  </si>
  <si>
    <t>比较</t>
  </si>
  <si>
    <t>政府与</t>
  </si>
  <si>
    <t>政治</t>
  </si>
  <si>
    <t>比较</t>
  </si>
  <si>
    <t>政府与</t>
  </si>
  <si>
    <t>政治</t>
  </si>
  <si>
    <t>挂科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</si>
</sst>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8"/>
  <sheetViews>
    <sheetView zoomScalePageLayoutView="0" workbookViewId="0" topLeftCell="A1">
      <selection activeCell="AV29" sqref="AV29"/>
    </sheetView>
  </sheetViews>
  <sheetFormatPr defaultColWidth="9.00390625" defaultRowHeight="14.25"/>
  <cols>
    <col min="1" max="1" width="6.50390625" style="0" customWidth="1"/>
    <col min="2" max="2" width="5.50390625" style="0" customWidth="1"/>
    <col min="3" max="3" width="4.375" style="0" customWidth="1"/>
    <col min="4" max="4" width="2.75390625" style="0" customWidth="1"/>
    <col min="5" max="5" width="3.25390625" style="0" customWidth="1"/>
    <col min="6" max="6" width="3.625" style="0" customWidth="1"/>
    <col min="7" max="7" width="5.625" style="0" customWidth="1"/>
    <col min="8" max="8" width="3.375" style="0" customWidth="1"/>
    <col min="9" max="9" width="4.25390625" style="0" customWidth="1"/>
    <col min="10" max="10" width="4.50390625" style="0" customWidth="1"/>
    <col min="11" max="11" width="5.00390625" style="0" customWidth="1"/>
    <col min="12" max="12" width="4.625" style="0" customWidth="1"/>
    <col min="13" max="13" width="3.875" style="0" customWidth="1"/>
    <col min="14" max="14" width="4.125" style="0" customWidth="1"/>
    <col min="15" max="15" width="5.125" style="0" customWidth="1"/>
    <col min="16" max="16" width="2.25390625" style="0" customWidth="1"/>
    <col min="17" max="17" width="4.00390625" style="0" customWidth="1"/>
    <col min="18" max="18" width="2.875" style="0" customWidth="1"/>
    <col min="19" max="19" width="4.00390625" style="0" customWidth="1"/>
    <col min="20" max="20" width="2.75390625" style="0" customWidth="1"/>
    <col min="21" max="21" width="4.875" style="0" customWidth="1"/>
    <col min="22" max="23" width="4.75390625" style="0" customWidth="1"/>
    <col min="24" max="24" width="5.25390625" style="0" customWidth="1"/>
    <col min="25" max="25" width="6.50390625" style="0" customWidth="1"/>
    <col min="26" max="26" width="2.625" style="0" customWidth="1"/>
    <col min="27" max="27" width="5.25390625" style="0" customWidth="1"/>
    <col min="28" max="28" width="5.125" style="0" customWidth="1"/>
    <col min="29" max="29" width="4.75390625" style="0" customWidth="1"/>
    <col min="30" max="30" width="4.25390625" style="0" customWidth="1"/>
    <col min="31" max="32" width="4.875" style="0" customWidth="1"/>
    <col min="33" max="33" width="5.00390625" style="0" customWidth="1"/>
    <col min="34" max="36" width="5.625" style="0" customWidth="1"/>
    <col min="37" max="37" width="3.625" style="0" customWidth="1"/>
    <col min="38" max="38" width="5.50390625" style="0" customWidth="1"/>
    <col min="39" max="39" width="2.75390625" style="0" customWidth="1"/>
    <col min="40" max="40" width="4.375" style="0" customWidth="1"/>
    <col min="41" max="41" width="4.25390625" style="0" customWidth="1"/>
    <col min="42" max="42" width="5.25390625" style="0" customWidth="1"/>
    <col min="43" max="43" width="2.50390625" style="0" customWidth="1"/>
    <col min="44" max="44" width="2.875" style="0" customWidth="1"/>
    <col min="45" max="45" width="2.50390625" style="0" customWidth="1"/>
    <col min="46" max="46" width="4.00390625" style="0" customWidth="1"/>
    <col min="49" max="49" width="5.50390625" style="0" customWidth="1"/>
  </cols>
  <sheetData>
    <row r="1" spans="1:45" ht="27">
      <c r="A1" s="33" t="s">
        <v>389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5"/>
    </row>
    <row r="2" spans="1:45" ht="20.25">
      <c r="A2" s="36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 t="s">
        <v>67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5"/>
    </row>
    <row r="3" spans="1:49" ht="14.25">
      <c r="A3" s="13" t="s">
        <v>138</v>
      </c>
      <c r="B3" s="13" t="s">
        <v>139</v>
      </c>
      <c r="C3" s="13" t="s">
        <v>140</v>
      </c>
      <c r="D3" s="13"/>
      <c r="E3" s="13" t="s">
        <v>141</v>
      </c>
      <c r="F3" s="13" t="s">
        <v>142</v>
      </c>
      <c r="G3" s="13" t="s">
        <v>143</v>
      </c>
      <c r="H3" s="13" t="s">
        <v>144</v>
      </c>
      <c r="I3" s="13" t="s">
        <v>145</v>
      </c>
      <c r="J3" s="13" t="s">
        <v>146</v>
      </c>
      <c r="K3" s="13" t="s">
        <v>56</v>
      </c>
      <c r="L3" s="13" t="s">
        <v>147</v>
      </c>
      <c r="M3" s="13" t="s">
        <v>47</v>
      </c>
      <c r="N3" s="13"/>
      <c r="O3" s="13"/>
      <c r="P3" s="13"/>
      <c r="Q3" s="13" t="s">
        <v>148</v>
      </c>
      <c r="R3" s="13"/>
      <c r="S3" s="13"/>
      <c r="T3" s="13"/>
      <c r="U3" s="13" t="s">
        <v>149</v>
      </c>
      <c r="V3" s="13" t="s">
        <v>150</v>
      </c>
      <c r="W3" s="13" t="s">
        <v>392</v>
      </c>
      <c r="X3" s="13" t="s">
        <v>151</v>
      </c>
      <c r="Y3" s="13" t="s">
        <v>152</v>
      </c>
      <c r="Z3" s="13" t="s">
        <v>153</v>
      </c>
      <c r="AA3" s="13" t="s">
        <v>154</v>
      </c>
      <c r="AB3" s="13" t="s">
        <v>49</v>
      </c>
      <c r="AC3" s="13" t="s">
        <v>62</v>
      </c>
      <c r="AD3" s="13" t="s">
        <v>155</v>
      </c>
      <c r="AE3" s="13" t="s">
        <v>155</v>
      </c>
      <c r="AF3" s="13" t="s">
        <v>156</v>
      </c>
      <c r="AG3" s="13" t="s">
        <v>157</v>
      </c>
      <c r="AH3" s="13" t="s">
        <v>158</v>
      </c>
      <c r="AI3" s="13" t="s">
        <v>380</v>
      </c>
      <c r="AJ3" s="13" t="s">
        <v>140</v>
      </c>
      <c r="AK3" s="13" t="s">
        <v>159</v>
      </c>
      <c r="AL3" s="13" t="s">
        <v>160</v>
      </c>
      <c r="AM3" s="13" t="s">
        <v>161</v>
      </c>
      <c r="AN3" s="13" t="s">
        <v>162</v>
      </c>
      <c r="AO3" s="13"/>
      <c r="AP3" s="13"/>
      <c r="AQ3" s="13"/>
      <c r="AR3" s="13" t="s">
        <v>270</v>
      </c>
      <c r="AS3" s="13" t="s">
        <v>271</v>
      </c>
      <c r="AT3" s="1"/>
      <c r="AW3" s="1"/>
    </row>
    <row r="4" spans="1:49" ht="14.25">
      <c r="A4" s="13"/>
      <c r="B4" s="13"/>
      <c r="C4" s="13" t="s">
        <v>163</v>
      </c>
      <c r="D4" s="13"/>
      <c r="E4" s="13" t="s">
        <v>41</v>
      </c>
      <c r="F4" s="13" t="s">
        <v>164</v>
      </c>
      <c r="G4" s="13" t="s">
        <v>165</v>
      </c>
      <c r="H4" s="13" t="s">
        <v>140</v>
      </c>
      <c r="I4" s="13" t="s">
        <v>166</v>
      </c>
      <c r="J4" s="13" t="s">
        <v>140</v>
      </c>
      <c r="K4" s="15" t="s">
        <v>57</v>
      </c>
      <c r="L4" s="13" t="s">
        <v>140</v>
      </c>
      <c r="M4" s="13" t="s">
        <v>59</v>
      </c>
      <c r="N4" s="13" t="s">
        <v>167</v>
      </c>
      <c r="O4" s="13" t="s">
        <v>167</v>
      </c>
      <c r="P4" s="13" t="s">
        <v>270</v>
      </c>
      <c r="Q4" s="13" t="s">
        <v>168</v>
      </c>
      <c r="R4" s="13"/>
      <c r="S4" s="13"/>
      <c r="T4" s="13"/>
      <c r="U4" s="13" t="s">
        <v>169</v>
      </c>
      <c r="V4" s="13" t="s">
        <v>170</v>
      </c>
      <c r="W4" s="13" t="s">
        <v>393</v>
      </c>
      <c r="X4" s="13" t="s">
        <v>171</v>
      </c>
      <c r="Y4" s="13" t="s">
        <v>172</v>
      </c>
      <c r="Z4" s="13" t="s">
        <v>52</v>
      </c>
      <c r="AA4" s="13" t="s">
        <v>173</v>
      </c>
      <c r="AB4" s="16" t="s">
        <v>60</v>
      </c>
      <c r="AC4" s="13" t="s">
        <v>63</v>
      </c>
      <c r="AD4" s="13" t="s">
        <v>174</v>
      </c>
      <c r="AE4" s="13" t="s">
        <v>174</v>
      </c>
      <c r="AF4" s="13" t="s">
        <v>175</v>
      </c>
      <c r="AG4" s="13" t="s">
        <v>176</v>
      </c>
      <c r="AH4" s="13" t="s">
        <v>177</v>
      </c>
      <c r="AI4" s="13" t="s">
        <v>140</v>
      </c>
      <c r="AJ4" s="13" t="s">
        <v>381</v>
      </c>
      <c r="AK4" s="13" t="s">
        <v>41</v>
      </c>
      <c r="AL4" s="13" t="s">
        <v>43</v>
      </c>
      <c r="AM4" s="13" t="s">
        <v>178</v>
      </c>
      <c r="AN4" s="13" t="s">
        <v>55</v>
      </c>
      <c r="AO4" s="13" t="s">
        <v>167</v>
      </c>
      <c r="AP4" s="13" t="s">
        <v>167</v>
      </c>
      <c r="AQ4" s="13" t="s">
        <v>270</v>
      </c>
      <c r="AR4" s="13" t="s">
        <v>382</v>
      </c>
      <c r="AS4" s="13" t="s">
        <v>270</v>
      </c>
      <c r="AT4" s="1"/>
      <c r="AW4" s="1"/>
    </row>
    <row r="5" spans="1:49" ht="14.25">
      <c r="A5" s="13"/>
      <c r="B5" s="13"/>
      <c r="C5" s="13" t="s">
        <v>179</v>
      </c>
      <c r="D5" s="13">
        <v>2</v>
      </c>
      <c r="E5" s="13"/>
      <c r="F5" s="13" t="s">
        <v>43</v>
      </c>
      <c r="G5" s="13" t="s">
        <v>46</v>
      </c>
      <c r="H5" s="13" t="s">
        <v>41</v>
      </c>
      <c r="I5" s="13" t="s">
        <v>41</v>
      </c>
      <c r="J5" s="13" t="s">
        <v>50</v>
      </c>
      <c r="K5" s="15" t="s">
        <v>58</v>
      </c>
      <c r="L5" s="13" t="s">
        <v>50</v>
      </c>
      <c r="M5" s="13" t="s">
        <v>41</v>
      </c>
      <c r="N5" s="13" t="s">
        <v>180</v>
      </c>
      <c r="O5" s="13" t="s">
        <v>137</v>
      </c>
      <c r="P5" s="13" t="s">
        <v>382</v>
      </c>
      <c r="Q5" s="13" t="s">
        <v>181</v>
      </c>
      <c r="R5" s="13" t="s">
        <v>182</v>
      </c>
      <c r="S5" s="13" t="s">
        <v>183</v>
      </c>
      <c r="T5" s="13" t="s">
        <v>184</v>
      </c>
      <c r="U5" s="13" t="s">
        <v>42</v>
      </c>
      <c r="V5" s="13" t="s">
        <v>43</v>
      </c>
      <c r="W5" s="13" t="s">
        <v>394</v>
      </c>
      <c r="X5" s="13" t="s">
        <v>51</v>
      </c>
      <c r="Y5" s="13" t="s">
        <v>53</v>
      </c>
      <c r="Z5" s="13"/>
      <c r="AA5" s="13" t="s">
        <v>45</v>
      </c>
      <c r="AB5" s="15" t="s">
        <v>61</v>
      </c>
      <c r="AC5" s="13" t="s">
        <v>64</v>
      </c>
      <c r="AD5" s="13" t="s">
        <v>185</v>
      </c>
      <c r="AE5" s="13" t="s">
        <v>186</v>
      </c>
      <c r="AF5" s="13"/>
      <c r="AG5" s="13" t="s">
        <v>44</v>
      </c>
      <c r="AH5" s="13" t="s">
        <v>54</v>
      </c>
      <c r="AI5" s="13" t="s">
        <v>280</v>
      </c>
      <c r="AJ5" s="13" t="s">
        <v>280</v>
      </c>
      <c r="AK5" s="13"/>
      <c r="AL5" s="13"/>
      <c r="AM5" s="13" t="s">
        <v>41</v>
      </c>
      <c r="AN5" s="13"/>
      <c r="AO5" s="13" t="s">
        <v>180</v>
      </c>
      <c r="AP5" s="13" t="s">
        <v>187</v>
      </c>
      <c r="AQ5" s="13" t="s">
        <v>283</v>
      </c>
      <c r="AR5" s="13" t="s">
        <v>291</v>
      </c>
      <c r="AS5" s="16" t="s">
        <v>283</v>
      </c>
      <c r="AT5" s="1"/>
      <c r="AW5" s="1"/>
    </row>
    <row r="6" spans="1:49" ht="14.25">
      <c r="A6" s="17" t="s">
        <v>188</v>
      </c>
      <c r="B6" s="13" t="s">
        <v>189</v>
      </c>
      <c r="C6" s="13">
        <v>88</v>
      </c>
      <c r="D6" s="13">
        <v>85</v>
      </c>
      <c r="E6" s="13">
        <v>83</v>
      </c>
      <c r="F6" s="13">
        <v>82</v>
      </c>
      <c r="G6" s="13">
        <v>87</v>
      </c>
      <c r="H6" s="13">
        <v>87</v>
      </c>
      <c r="I6" s="13">
        <v>87</v>
      </c>
      <c r="J6" s="13">
        <v>84</v>
      </c>
      <c r="K6" s="13">
        <v>76</v>
      </c>
      <c r="L6" s="13">
        <v>93</v>
      </c>
      <c r="M6" s="13">
        <v>88</v>
      </c>
      <c r="N6" s="13">
        <f aca="true" t="shared" si="0" ref="N6:N36">O6*38</f>
        <v>3266</v>
      </c>
      <c r="O6" s="18">
        <f aca="true" t="shared" si="1" ref="O6:O36">(C6*4+D6*2+E6*2+F6*3+G6*4+H6*4+I6*4+J6*4+K6*3+L6*4+M6*4)/38</f>
        <v>85.94736842105263</v>
      </c>
      <c r="P6" s="13">
        <v>2</v>
      </c>
      <c r="Q6" s="13">
        <v>88</v>
      </c>
      <c r="R6" s="13">
        <v>90</v>
      </c>
      <c r="S6" s="13">
        <v>87</v>
      </c>
      <c r="T6" s="13">
        <v>79</v>
      </c>
      <c r="U6" s="13">
        <v>84</v>
      </c>
      <c r="V6" s="13">
        <v>82</v>
      </c>
      <c r="W6" s="13">
        <v>90</v>
      </c>
      <c r="X6" s="13">
        <v>91</v>
      </c>
      <c r="Y6" s="13">
        <v>88</v>
      </c>
      <c r="Z6" s="13">
        <v>90</v>
      </c>
      <c r="AA6" s="13">
        <v>78</v>
      </c>
      <c r="AB6" s="13">
        <v>85</v>
      </c>
      <c r="AC6" s="13">
        <v>90</v>
      </c>
      <c r="AD6" s="13">
        <v>90</v>
      </c>
      <c r="AE6" s="13">
        <v>92</v>
      </c>
      <c r="AF6" s="13">
        <v>89</v>
      </c>
      <c r="AG6" s="13">
        <v>94</v>
      </c>
      <c r="AH6" s="13">
        <v>92</v>
      </c>
      <c r="AI6" s="13">
        <v>91</v>
      </c>
      <c r="AJ6" s="13">
        <v>90</v>
      </c>
      <c r="AK6" s="13">
        <v>87</v>
      </c>
      <c r="AL6" s="13">
        <v>95</v>
      </c>
      <c r="AM6" s="13">
        <v>91</v>
      </c>
      <c r="AN6" s="13">
        <v>90</v>
      </c>
      <c r="AO6" s="13">
        <f aca="true" t="shared" si="2" ref="AO6:AO36">AP6*74</f>
        <v>6522</v>
      </c>
      <c r="AP6" s="18">
        <f aca="true" t="shared" si="3" ref="AP6:AP36">(Q6*4+R6*4+S6*4+T6*4+U6*4+V6*3+W6*4+X6*4+Y6*3+Z6*3+AA6*3+AB6*2+AC6*6+AD6*1+AE6*1+AF6*4+AG6*2+AH6*3+AI6*2+AJ6*3+AK6*3+AL6*3+AM6*2+AN6*2)/74</f>
        <v>88.13513513513513</v>
      </c>
      <c r="AQ6" s="13">
        <v>1</v>
      </c>
      <c r="AR6" s="13">
        <f aca="true" t="shared" si="4" ref="AR6:AR36">SUM(P6+AQ6)</f>
        <v>3</v>
      </c>
      <c r="AS6" s="13">
        <v>1</v>
      </c>
      <c r="AT6" s="1"/>
      <c r="AW6" s="1"/>
    </row>
    <row r="7" spans="1:49" ht="14.25">
      <c r="A7" s="17" t="s">
        <v>190</v>
      </c>
      <c r="B7" s="13" t="s">
        <v>191</v>
      </c>
      <c r="C7" s="13">
        <v>86</v>
      </c>
      <c r="D7" s="13">
        <v>83</v>
      </c>
      <c r="E7" s="13">
        <v>90</v>
      </c>
      <c r="F7" s="13">
        <v>79</v>
      </c>
      <c r="G7" s="13">
        <v>78</v>
      </c>
      <c r="H7" s="13">
        <v>83</v>
      </c>
      <c r="I7" s="13">
        <v>92</v>
      </c>
      <c r="J7" s="13">
        <v>86</v>
      </c>
      <c r="K7" s="13">
        <v>86</v>
      </c>
      <c r="L7" s="13">
        <v>85</v>
      </c>
      <c r="M7" s="13">
        <v>83</v>
      </c>
      <c r="N7" s="13">
        <f t="shared" si="0"/>
        <v>3213</v>
      </c>
      <c r="O7" s="18">
        <f t="shared" si="1"/>
        <v>84.55263157894737</v>
      </c>
      <c r="P7" s="13">
        <v>4</v>
      </c>
      <c r="Q7" s="13">
        <v>90</v>
      </c>
      <c r="R7" s="13">
        <v>90</v>
      </c>
      <c r="S7" s="13">
        <v>87</v>
      </c>
      <c r="T7" s="13">
        <v>84</v>
      </c>
      <c r="U7" s="13">
        <v>93</v>
      </c>
      <c r="V7" s="13">
        <v>82</v>
      </c>
      <c r="W7" s="13">
        <v>85</v>
      </c>
      <c r="X7" s="13">
        <v>95</v>
      </c>
      <c r="Y7" s="13">
        <v>89</v>
      </c>
      <c r="Z7" s="13">
        <v>90</v>
      </c>
      <c r="AA7" s="13">
        <v>80</v>
      </c>
      <c r="AB7" s="13">
        <v>87</v>
      </c>
      <c r="AC7" s="13">
        <v>90</v>
      </c>
      <c r="AD7" s="13">
        <v>81</v>
      </c>
      <c r="AE7" s="13">
        <v>91</v>
      </c>
      <c r="AF7" s="13">
        <v>88</v>
      </c>
      <c r="AG7" s="13">
        <v>90</v>
      </c>
      <c r="AH7" s="13">
        <v>80</v>
      </c>
      <c r="AI7" s="13">
        <v>85</v>
      </c>
      <c r="AJ7" s="13">
        <v>85</v>
      </c>
      <c r="AK7" s="13">
        <v>81</v>
      </c>
      <c r="AL7" s="13">
        <v>91</v>
      </c>
      <c r="AM7" s="13">
        <v>96</v>
      </c>
      <c r="AN7" s="13">
        <v>90</v>
      </c>
      <c r="AO7" s="13">
        <f t="shared" si="2"/>
        <v>6490</v>
      </c>
      <c r="AP7" s="18">
        <f t="shared" si="3"/>
        <v>87.70270270270271</v>
      </c>
      <c r="AQ7" s="13">
        <v>2</v>
      </c>
      <c r="AR7" s="13">
        <f t="shared" si="4"/>
        <v>6</v>
      </c>
      <c r="AS7" s="13">
        <v>2</v>
      </c>
      <c r="AT7" s="1"/>
      <c r="AW7" s="1"/>
    </row>
    <row r="8" spans="1:49" ht="14.25">
      <c r="A8" s="17" t="s">
        <v>192</v>
      </c>
      <c r="B8" s="13" t="s">
        <v>193</v>
      </c>
      <c r="C8" s="13">
        <v>88</v>
      </c>
      <c r="D8" s="13">
        <v>90</v>
      </c>
      <c r="E8" s="13">
        <v>91</v>
      </c>
      <c r="F8" s="13">
        <v>80</v>
      </c>
      <c r="G8" s="13">
        <v>81</v>
      </c>
      <c r="H8" s="13">
        <v>84</v>
      </c>
      <c r="I8" s="13">
        <v>91</v>
      </c>
      <c r="J8" s="13">
        <v>79</v>
      </c>
      <c r="K8" s="13">
        <v>89</v>
      </c>
      <c r="L8" s="13">
        <v>82</v>
      </c>
      <c r="M8" s="13">
        <v>89</v>
      </c>
      <c r="N8" s="13">
        <f t="shared" si="0"/>
        <v>3245</v>
      </c>
      <c r="O8" s="18">
        <f t="shared" si="1"/>
        <v>85.39473684210526</v>
      </c>
      <c r="P8" s="13">
        <v>3</v>
      </c>
      <c r="Q8" s="13">
        <v>82</v>
      </c>
      <c r="R8" s="13">
        <v>79</v>
      </c>
      <c r="S8" s="13">
        <v>72</v>
      </c>
      <c r="T8" s="13">
        <v>86</v>
      </c>
      <c r="U8" s="13">
        <v>94</v>
      </c>
      <c r="V8" s="13">
        <v>85</v>
      </c>
      <c r="W8" s="13">
        <v>87</v>
      </c>
      <c r="X8" s="13">
        <v>82</v>
      </c>
      <c r="Y8" s="13">
        <v>88</v>
      </c>
      <c r="Z8" s="13">
        <v>87</v>
      </c>
      <c r="AA8" s="13">
        <v>74</v>
      </c>
      <c r="AB8" s="13">
        <v>84</v>
      </c>
      <c r="AC8" s="13">
        <v>91</v>
      </c>
      <c r="AD8" s="13">
        <v>79</v>
      </c>
      <c r="AE8" s="13">
        <v>90</v>
      </c>
      <c r="AF8" s="13">
        <v>80</v>
      </c>
      <c r="AG8" s="13">
        <v>94</v>
      </c>
      <c r="AH8" s="13">
        <v>92</v>
      </c>
      <c r="AI8" s="13">
        <v>93</v>
      </c>
      <c r="AJ8" s="13">
        <v>87</v>
      </c>
      <c r="AK8" s="13">
        <v>93</v>
      </c>
      <c r="AL8" s="13">
        <v>95</v>
      </c>
      <c r="AM8" s="13">
        <v>94</v>
      </c>
      <c r="AN8" s="13">
        <v>95</v>
      </c>
      <c r="AO8" s="13">
        <f t="shared" si="2"/>
        <v>6386</v>
      </c>
      <c r="AP8" s="18">
        <f t="shared" si="3"/>
        <v>86.29729729729729</v>
      </c>
      <c r="AQ8" s="13">
        <v>4</v>
      </c>
      <c r="AR8" s="13">
        <f t="shared" si="4"/>
        <v>7</v>
      </c>
      <c r="AS8" s="13">
        <v>3</v>
      </c>
      <c r="AT8" s="1"/>
      <c r="AW8" s="1"/>
    </row>
    <row r="9" spans="1:49" ht="14.25">
      <c r="A9" s="17" t="s">
        <v>194</v>
      </c>
      <c r="B9" s="13" t="s">
        <v>195</v>
      </c>
      <c r="C9" s="13">
        <v>87</v>
      </c>
      <c r="D9" s="13">
        <v>86</v>
      </c>
      <c r="E9" s="13">
        <v>69</v>
      </c>
      <c r="F9" s="13">
        <v>81</v>
      </c>
      <c r="G9" s="13">
        <v>82</v>
      </c>
      <c r="H9" s="13">
        <v>86</v>
      </c>
      <c r="I9" s="13">
        <v>80</v>
      </c>
      <c r="J9" s="13">
        <v>89</v>
      </c>
      <c r="K9" s="13">
        <v>89</v>
      </c>
      <c r="L9" s="13">
        <v>84</v>
      </c>
      <c r="M9" s="13">
        <v>86</v>
      </c>
      <c r="N9" s="13">
        <f t="shared" si="0"/>
        <v>3196</v>
      </c>
      <c r="O9" s="18">
        <f t="shared" si="1"/>
        <v>84.10526315789474</v>
      </c>
      <c r="P9" s="13">
        <v>7</v>
      </c>
      <c r="Q9" s="13">
        <v>86</v>
      </c>
      <c r="R9" s="13">
        <v>90</v>
      </c>
      <c r="S9" s="13">
        <v>87</v>
      </c>
      <c r="T9" s="13">
        <v>93</v>
      </c>
      <c r="U9" s="13">
        <v>90</v>
      </c>
      <c r="V9" s="13">
        <v>93</v>
      </c>
      <c r="W9" s="13">
        <v>86</v>
      </c>
      <c r="X9" s="13">
        <v>88</v>
      </c>
      <c r="Y9" s="13">
        <v>85</v>
      </c>
      <c r="Z9" s="13">
        <v>83</v>
      </c>
      <c r="AA9" s="13">
        <v>74</v>
      </c>
      <c r="AB9" s="13">
        <v>87</v>
      </c>
      <c r="AC9" s="13">
        <v>90</v>
      </c>
      <c r="AD9" s="13">
        <v>84</v>
      </c>
      <c r="AE9" s="13">
        <v>86</v>
      </c>
      <c r="AF9" s="13">
        <v>78</v>
      </c>
      <c r="AG9" s="13">
        <v>78</v>
      </c>
      <c r="AH9" s="13">
        <v>90</v>
      </c>
      <c r="AI9" s="13">
        <v>92</v>
      </c>
      <c r="AJ9" s="13">
        <v>90</v>
      </c>
      <c r="AK9" s="13">
        <v>86</v>
      </c>
      <c r="AL9" s="13">
        <v>89</v>
      </c>
      <c r="AM9" s="13">
        <v>89</v>
      </c>
      <c r="AN9" s="13">
        <v>90</v>
      </c>
      <c r="AO9" s="13">
        <f t="shared" si="2"/>
        <v>6444</v>
      </c>
      <c r="AP9" s="18">
        <f t="shared" si="3"/>
        <v>87.08108108108108</v>
      </c>
      <c r="AQ9" s="13">
        <v>3</v>
      </c>
      <c r="AR9" s="13">
        <f t="shared" si="4"/>
        <v>10</v>
      </c>
      <c r="AS9" s="13">
        <v>4</v>
      </c>
      <c r="AT9" s="1"/>
      <c r="AW9" s="1"/>
    </row>
    <row r="10" spans="1:49" ht="14.25">
      <c r="A10" s="17" t="s">
        <v>196</v>
      </c>
      <c r="B10" s="13" t="s">
        <v>197</v>
      </c>
      <c r="C10" s="13">
        <v>82</v>
      </c>
      <c r="D10" s="13">
        <v>82</v>
      </c>
      <c r="E10" s="13">
        <v>90</v>
      </c>
      <c r="F10" s="13">
        <v>71</v>
      </c>
      <c r="G10" s="13">
        <v>71</v>
      </c>
      <c r="H10" s="13">
        <v>80</v>
      </c>
      <c r="I10" s="13">
        <v>92</v>
      </c>
      <c r="J10" s="13">
        <v>90</v>
      </c>
      <c r="K10" s="13">
        <v>84</v>
      </c>
      <c r="L10" s="13">
        <v>90</v>
      </c>
      <c r="M10" s="13">
        <v>85</v>
      </c>
      <c r="N10" s="13">
        <f t="shared" si="0"/>
        <v>3169</v>
      </c>
      <c r="O10" s="18">
        <f t="shared" si="1"/>
        <v>83.39473684210526</v>
      </c>
      <c r="P10" s="13">
        <v>10</v>
      </c>
      <c r="Q10" s="13">
        <v>90</v>
      </c>
      <c r="R10" s="13">
        <v>89</v>
      </c>
      <c r="S10" s="13">
        <v>92</v>
      </c>
      <c r="T10" s="13">
        <v>92</v>
      </c>
      <c r="U10" s="13">
        <v>92</v>
      </c>
      <c r="V10" s="13">
        <v>74</v>
      </c>
      <c r="W10" s="13">
        <v>75</v>
      </c>
      <c r="X10" s="13">
        <v>96</v>
      </c>
      <c r="Y10" s="13">
        <v>88</v>
      </c>
      <c r="Z10" s="13">
        <v>83</v>
      </c>
      <c r="AA10" s="13">
        <v>74</v>
      </c>
      <c r="AB10" s="13">
        <v>80</v>
      </c>
      <c r="AC10" s="13">
        <v>90</v>
      </c>
      <c r="AD10" s="13">
        <v>81</v>
      </c>
      <c r="AE10" s="13">
        <v>92</v>
      </c>
      <c r="AF10" s="13">
        <v>72</v>
      </c>
      <c r="AG10" s="13">
        <v>78</v>
      </c>
      <c r="AH10" s="13">
        <v>86</v>
      </c>
      <c r="AI10" s="13">
        <v>88</v>
      </c>
      <c r="AJ10" s="13">
        <v>85</v>
      </c>
      <c r="AK10" s="13">
        <v>90</v>
      </c>
      <c r="AL10" s="13">
        <v>88</v>
      </c>
      <c r="AM10" s="13">
        <v>84</v>
      </c>
      <c r="AN10" s="13">
        <v>95</v>
      </c>
      <c r="AO10" s="13">
        <f t="shared" si="2"/>
        <v>6359</v>
      </c>
      <c r="AP10" s="18">
        <f t="shared" si="3"/>
        <v>85.93243243243244</v>
      </c>
      <c r="AQ10" s="13">
        <v>5</v>
      </c>
      <c r="AR10" s="13">
        <f t="shared" si="4"/>
        <v>15</v>
      </c>
      <c r="AS10" s="13">
        <v>5</v>
      </c>
      <c r="AT10" s="1"/>
      <c r="AW10" s="1"/>
    </row>
    <row r="11" spans="1:49" ht="14.25">
      <c r="A11" s="17" t="s">
        <v>198</v>
      </c>
      <c r="B11" s="13" t="s">
        <v>199</v>
      </c>
      <c r="C11" s="13">
        <v>88</v>
      </c>
      <c r="D11" s="13">
        <v>86</v>
      </c>
      <c r="E11" s="13">
        <v>76</v>
      </c>
      <c r="F11" s="13">
        <v>80</v>
      </c>
      <c r="G11" s="13">
        <v>78</v>
      </c>
      <c r="H11" s="13">
        <v>81</v>
      </c>
      <c r="I11" s="13">
        <v>84</v>
      </c>
      <c r="J11" s="13">
        <v>74</v>
      </c>
      <c r="K11" s="13">
        <v>87</v>
      </c>
      <c r="L11" s="13">
        <v>90</v>
      </c>
      <c r="M11" s="13">
        <v>92</v>
      </c>
      <c r="N11" s="13">
        <f t="shared" si="0"/>
        <v>3173</v>
      </c>
      <c r="O11" s="18">
        <f t="shared" si="1"/>
        <v>83.5</v>
      </c>
      <c r="P11" s="13">
        <v>9</v>
      </c>
      <c r="Q11" s="13">
        <v>89</v>
      </c>
      <c r="R11" s="13">
        <v>81</v>
      </c>
      <c r="S11" s="13">
        <v>81</v>
      </c>
      <c r="T11" s="13">
        <v>86</v>
      </c>
      <c r="U11" s="13">
        <v>90</v>
      </c>
      <c r="V11" s="13">
        <v>80</v>
      </c>
      <c r="W11" s="13">
        <v>92</v>
      </c>
      <c r="X11" s="13">
        <v>69</v>
      </c>
      <c r="Y11" s="13">
        <v>81</v>
      </c>
      <c r="Z11" s="13">
        <v>83</v>
      </c>
      <c r="AA11" s="13">
        <v>79</v>
      </c>
      <c r="AB11" s="13">
        <v>84</v>
      </c>
      <c r="AC11" s="13">
        <v>85</v>
      </c>
      <c r="AD11" s="13">
        <v>95</v>
      </c>
      <c r="AE11" s="13">
        <v>87</v>
      </c>
      <c r="AF11" s="13">
        <v>80</v>
      </c>
      <c r="AG11" s="13">
        <v>85</v>
      </c>
      <c r="AH11" s="13">
        <v>90</v>
      </c>
      <c r="AI11" s="13">
        <v>89</v>
      </c>
      <c r="AJ11" s="13">
        <v>85</v>
      </c>
      <c r="AK11" s="13">
        <v>90</v>
      </c>
      <c r="AL11" s="13">
        <v>88</v>
      </c>
      <c r="AM11" s="13">
        <v>91</v>
      </c>
      <c r="AN11" s="13">
        <v>95</v>
      </c>
      <c r="AO11" s="13">
        <f t="shared" si="2"/>
        <v>6280</v>
      </c>
      <c r="AP11" s="18">
        <f t="shared" si="3"/>
        <v>84.86486486486487</v>
      </c>
      <c r="AQ11" s="13">
        <v>6</v>
      </c>
      <c r="AR11" s="13">
        <f t="shared" si="4"/>
        <v>15</v>
      </c>
      <c r="AS11" s="13">
        <v>5</v>
      </c>
      <c r="AT11" s="1"/>
      <c r="AW11" s="1"/>
    </row>
    <row r="12" spans="1:49" ht="14.25">
      <c r="A12" s="17" t="s">
        <v>200</v>
      </c>
      <c r="B12" s="13" t="s">
        <v>201</v>
      </c>
      <c r="C12" s="13">
        <v>85</v>
      </c>
      <c r="D12" s="13">
        <v>84</v>
      </c>
      <c r="E12" s="13">
        <v>86</v>
      </c>
      <c r="F12" s="13">
        <v>77</v>
      </c>
      <c r="G12" s="13">
        <v>88</v>
      </c>
      <c r="H12" s="13">
        <v>79</v>
      </c>
      <c r="I12" s="13">
        <v>90</v>
      </c>
      <c r="J12" s="13">
        <v>78</v>
      </c>
      <c r="K12" s="13">
        <v>85</v>
      </c>
      <c r="L12" s="13">
        <v>87</v>
      </c>
      <c r="M12" s="13">
        <v>86</v>
      </c>
      <c r="N12" s="13">
        <f t="shared" si="0"/>
        <v>3198</v>
      </c>
      <c r="O12" s="18">
        <f t="shared" si="1"/>
        <v>84.15789473684211</v>
      </c>
      <c r="P12" s="13">
        <v>6</v>
      </c>
      <c r="Q12" s="13">
        <v>86</v>
      </c>
      <c r="R12" s="13">
        <v>76</v>
      </c>
      <c r="S12" s="13">
        <v>80</v>
      </c>
      <c r="T12" s="13">
        <v>78</v>
      </c>
      <c r="U12" s="13">
        <v>71</v>
      </c>
      <c r="V12" s="13">
        <v>87</v>
      </c>
      <c r="W12" s="13">
        <v>89</v>
      </c>
      <c r="X12" s="13">
        <v>96</v>
      </c>
      <c r="Y12" s="13">
        <v>84</v>
      </c>
      <c r="Z12" s="13">
        <v>83</v>
      </c>
      <c r="AA12" s="13">
        <v>78</v>
      </c>
      <c r="AB12" s="13">
        <v>87</v>
      </c>
      <c r="AC12" s="13">
        <v>90</v>
      </c>
      <c r="AD12" s="13">
        <v>79</v>
      </c>
      <c r="AE12" s="13">
        <v>91</v>
      </c>
      <c r="AF12" s="13">
        <v>73</v>
      </c>
      <c r="AG12" s="13">
        <v>75</v>
      </c>
      <c r="AH12" s="13">
        <v>90</v>
      </c>
      <c r="AI12" s="13">
        <v>87</v>
      </c>
      <c r="AJ12" s="13">
        <v>83</v>
      </c>
      <c r="AK12" s="13">
        <v>90</v>
      </c>
      <c r="AL12" s="13">
        <v>84</v>
      </c>
      <c r="AM12" s="13">
        <v>94</v>
      </c>
      <c r="AN12" s="13">
        <v>90</v>
      </c>
      <c r="AO12" s="13">
        <f t="shared" si="2"/>
        <v>6209</v>
      </c>
      <c r="AP12" s="18">
        <f t="shared" si="3"/>
        <v>83.9054054054054</v>
      </c>
      <c r="AQ12" s="13">
        <v>12</v>
      </c>
      <c r="AR12" s="13">
        <f t="shared" si="4"/>
        <v>18</v>
      </c>
      <c r="AS12" s="13">
        <v>7</v>
      </c>
      <c r="AT12" s="1"/>
      <c r="AW12" s="1"/>
    </row>
    <row r="13" spans="1:49" ht="14.25">
      <c r="A13" s="17" t="s">
        <v>202</v>
      </c>
      <c r="B13" s="13" t="s">
        <v>203</v>
      </c>
      <c r="C13" s="13">
        <v>90</v>
      </c>
      <c r="D13" s="13">
        <v>89</v>
      </c>
      <c r="E13" s="13">
        <v>81</v>
      </c>
      <c r="F13" s="13">
        <v>83</v>
      </c>
      <c r="G13" s="13">
        <v>82</v>
      </c>
      <c r="H13" s="13">
        <v>90</v>
      </c>
      <c r="I13" s="13">
        <v>90</v>
      </c>
      <c r="J13" s="13">
        <v>86</v>
      </c>
      <c r="K13" s="13">
        <v>92</v>
      </c>
      <c r="L13" s="13">
        <v>90</v>
      </c>
      <c r="M13" s="13">
        <v>79</v>
      </c>
      <c r="N13" s="13">
        <f t="shared" si="0"/>
        <v>3293</v>
      </c>
      <c r="O13" s="18">
        <f t="shared" si="1"/>
        <v>86.65789473684211</v>
      </c>
      <c r="P13" s="13">
        <v>1</v>
      </c>
      <c r="Q13" s="13">
        <v>84</v>
      </c>
      <c r="R13" s="13">
        <v>86</v>
      </c>
      <c r="S13" s="13">
        <v>79</v>
      </c>
      <c r="T13" s="13">
        <v>81</v>
      </c>
      <c r="U13" s="13">
        <v>83</v>
      </c>
      <c r="V13" s="13">
        <v>84</v>
      </c>
      <c r="W13" s="13">
        <v>82</v>
      </c>
      <c r="X13" s="13">
        <v>89</v>
      </c>
      <c r="Y13" s="13">
        <v>76</v>
      </c>
      <c r="Z13" s="13">
        <v>83</v>
      </c>
      <c r="AA13" s="13">
        <v>78</v>
      </c>
      <c r="AB13" s="13">
        <v>85</v>
      </c>
      <c r="AC13" s="13">
        <v>81</v>
      </c>
      <c r="AD13" s="13">
        <v>68</v>
      </c>
      <c r="AE13" s="13">
        <v>90</v>
      </c>
      <c r="AF13" s="13">
        <v>68</v>
      </c>
      <c r="AG13" s="13">
        <v>84</v>
      </c>
      <c r="AH13" s="13">
        <v>88</v>
      </c>
      <c r="AI13" s="13">
        <v>90</v>
      </c>
      <c r="AJ13" s="13">
        <v>82</v>
      </c>
      <c r="AK13" s="13">
        <v>72</v>
      </c>
      <c r="AL13" s="13">
        <v>82</v>
      </c>
      <c r="AM13" s="13">
        <v>93</v>
      </c>
      <c r="AN13" s="13">
        <v>90</v>
      </c>
      <c r="AO13" s="13">
        <f t="shared" si="2"/>
        <v>6071.000000000001</v>
      </c>
      <c r="AP13" s="18">
        <f t="shared" si="3"/>
        <v>82.04054054054055</v>
      </c>
      <c r="AQ13" s="13">
        <v>17</v>
      </c>
      <c r="AR13" s="13">
        <f t="shared" si="4"/>
        <v>18</v>
      </c>
      <c r="AS13" s="13">
        <v>7</v>
      </c>
      <c r="AT13" s="1"/>
      <c r="AW13" s="1"/>
    </row>
    <row r="14" spans="1:49" ht="14.25">
      <c r="A14" s="17" t="s">
        <v>208</v>
      </c>
      <c r="B14" s="13" t="s">
        <v>209</v>
      </c>
      <c r="C14" s="13">
        <v>83</v>
      </c>
      <c r="D14" s="13">
        <v>85</v>
      </c>
      <c r="E14" s="13">
        <v>87</v>
      </c>
      <c r="F14" s="13">
        <v>83</v>
      </c>
      <c r="G14" s="13">
        <v>82</v>
      </c>
      <c r="H14" s="13">
        <v>80</v>
      </c>
      <c r="I14" s="13">
        <v>89</v>
      </c>
      <c r="J14" s="13">
        <v>82</v>
      </c>
      <c r="K14" s="13">
        <v>76</v>
      </c>
      <c r="L14" s="13">
        <v>88</v>
      </c>
      <c r="M14" s="13">
        <v>80</v>
      </c>
      <c r="N14" s="13">
        <f t="shared" si="0"/>
        <v>3157</v>
      </c>
      <c r="O14" s="18">
        <f t="shared" si="1"/>
        <v>83.07894736842105</v>
      </c>
      <c r="P14" s="13">
        <v>11</v>
      </c>
      <c r="Q14" s="13">
        <v>84</v>
      </c>
      <c r="R14" s="13">
        <v>81</v>
      </c>
      <c r="S14" s="13">
        <v>82</v>
      </c>
      <c r="T14" s="13">
        <v>88</v>
      </c>
      <c r="U14" s="13">
        <v>93</v>
      </c>
      <c r="V14" s="13">
        <v>85</v>
      </c>
      <c r="W14" s="13">
        <v>84</v>
      </c>
      <c r="X14" s="13">
        <v>91</v>
      </c>
      <c r="Y14" s="13">
        <v>86</v>
      </c>
      <c r="Z14" s="13">
        <v>84</v>
      </c>
      <c r="AA14" s="13">
        <v>71</v>
      </c>
      <c r="AB14" s="13">
        <v>85</v>
      </c>
      <c r="AC14" s="13">
        <v>77</v>
      </c>
      <c r="AD14" s="13">
        <v>80</v>
      </c>
      <c r="AE14" s="13">
        <v>85</v>
      </c>
      <c r="AF14" s="13">
        <v>86</v>
      </c>
      <c r="AG14" s="13">
        <v>84</v>
      </c>
      <c r="AH14" s="13">
        <v>82</v>
      </c>
      <c r="AI14" s="13">
        <v>90</v>
      </c>
      <c r="AJ14" s="13">
        <v>84</v>
      </c>
      <c r="AK14" s="13">
        <v>90</v>
      </c>
      <c r="AL14" s="13">
        <v>86</v>
      </c>
      <c r="AM14" s="13">
        <v>90</v>
      </c>
      <c r="AN14" s="13">
        <v>80</v>
      </c>
      <c r="AO14" s="13">
        <f t="shared" si="2"/>
        <v>6245</v>
      </c>
      <c r="AP14" s="18">
        <f t="shared" si="3"/>
        <v>84.39189189189189</v>
      </c>
      <c r="AQ14" s="13">
        <v>9</v>
      </c>
      <c r="AR14" s="13">
        <f t="shared" si="4"/>
        <v>20</v>
      </c>
      <c r="AS14" s="13">
        <v>9</v>
      </c>
      <c r="AT14" s="1"/>
      <c r="AW14" s="1"/>
    </row>
    <row r="15" spans="1:49" ht="14.25">
      <c r="A15" s="17" t="s">
        <v>204</v>
      </c>
      <c r="B15" s="13" t="s">
        <v>205</v>
      </c>
      <c r="C15" s="13">
        <v>87</v>
      </c>
      <c r="D15" s="13">
        <v>89</v>
      </c>
      <c r="E15" s="13">
        <v>84</v>
      </c>
      <c r="F15" s="13">
        <v>80</v>
      </c>
      <c r="G15" s="13">
        <v>87</v>
      </c>
      <c r="H15" s="13">
        <v>80</v>
      </c>
      <c r="I15" s="13">
        <v>80</v>
      </c>
      <c r="J15" s="13">
        <v>85</v>
      </c>
      <c r="K15" s="13">
        <v>87</v>
      </c>
      <c r="L15" s="13">
        <v>81</v>
      </c>
      <c r="M15" s="13">
        <v>72</v>
      </c>
      <c r="N15" s="13">
        <f t="shared" si="0"/>
        <v>3135</v>
      </c>
      <c r="O15" s="18">
        <f t="shared" si="1"/>
        <v>82.5</v>
      </c>
      <c r="P15" s="13">
        <v>15</v>
      </c>
      <c r="Q15" s="13">
        <v>88</v>
      </c>
      <c r="R15" s="13">
        <v>85</v>
      </c>
      <c r="S15" s="13">
        <v>74</v>
      </c>
      <c r="T15" s="13">
        <v>87</v>
      </c>
      <c r="U15" s="13">
        <v>76</v>
      </c>
      <c r="V15" s="13">
        <v>81</v>
      </c>
      <c r="W15" s="13">
        <v>83</v>
      </c>
      <c r="X15" s="13">
        <v>75</v>
      </c>
      <c r="Y15" s="13">
        <v>88</v>
      </c>
      <c r="Z15" s="13">
        <v>88</v>
      </c>
      <c r="AA15" s="13">
        <v>80</v>
      </c>
      <c r="AB15" s="13">
        <v>86</v>
      </c>
      <c r="AC15" s="13">
        <v>89</v>
      </c>
      <c r="AD15" s="13">
        <v>89</v>
      </c>
      <c r="AE15" s="13">
        <v>80</v>
      </c>
      <c r="AF15" s="13">
        <v>83</v>
      </c>
      <c r="AG15" s="13">
        <v>100</v>
      </c>
      <c r="AH15" s="13">
        <v>82</v>
      </c>
      <c r="AI15" s="13">
        <v>91</v>
      </c>
      <c r="AJ15" s="13">
        <v>86</v>
      </c>
      <c r="AK15" s="13">
        <v>91</v>
      </c>
      <c r="AL15" s="13">
        <v>95</v>
      </c>
      <c r="AM15" s="13">
        <v>82</v>
      </c>
      <c r="AN15" s="13">
        <v>85</v>
      </c>
      <c r="AO15" s="13">
        <f t="shared" si="2"/>
        <v>6268</v>
      </c>
      <c r="AP15" s="18">
        <f t="shared" si="3"/>
        <v>84.70270270270271</v>
      </c>
      <c r="AQ15" s="13">
        <v>7</v>
      </c>
      <c r="AR15" s="13">
        <f t="shared" si="4"/>
        <v>22</v>
      </c>
      <c r="AS15" s="13">
        <v>10</v>
      </c>
      <c r="AT15" s="1"/>
      <c r="AW15" s="1"/>
    </row>
    <row r="16" spans="1:49" ht="14.25">
      <c r="A16" s="17" t="s">
        <v>206</v>
      </c>
      <c r="B16" s="13" t="s">
        <v>207</v>
      </c>
      <c r="C16" s="13">
        <v>89</v>
      </c>
      <c r="D16" s="13">
        <v>83</v>
      </c>
      <c r="E16" s="13">
        <v>84</v>
      </c>
      <c r="F16" s="13">
        <v>70</v>
      </c>
      <c r="G16" s="13">
        <v>70</v>
      </c>
      <c r="H16" s="13">
        <v>83</v>
      </c>
      <c r="I16" s="13">
        <v>85</v>
      </c>
      <c r="J16" s="13">
        <v>89</v>
      </c>
      <c r="K16" s="13">
        <v>81</v>
      </c>
      <c r="L16" s="13">
        <v>83</v>
      </c>
      <c r="M16" s="13">
        <v>91</v>
      </c>
      <c r="N16" s="13">
        <f t="shared" si="0"/>
        <v>3147</v>
      </c>
      <c r="O16" s="18">
        <f t="shared" si="1"/>
        <v>82.8157894736842</v>
      </c>
      <c r="P16" s="13">
        <v>13</v>
      </c>
      <c r="Q16" s="13">
        <v>86</v>
      </c>
      <c r="R16" s="13">
        <v>81</v>
      </c>
      <c r="S16" s="13">
        <v>77</v>
      </c>
      <c r="T16" s="13">
        <v>90</v>
      </c>
      <c r="U16" s="13">
        <v>78</v>
      </c>
      <c r="V16" s="13">
        <v>80</v>
      </c>
      <c r="W16" s="13">
        <v>82</v>
      </c>
      <c r="X16" s="13">
        <v>86</v>
      </c>
      <c r="Y16" s="13">
        <v>88</v>
      </c>
      <c r="Z16" s="13">
        <v>91</v>
      </c>
      <c r="AA16" s="13">
        <v>79</v>
      </c>
      <c r="AB16" s="13">
        <v>85</v>
      </c>
      <c r="AC16" s="13">
        <v>92</v>
      </c>
      <c r="AD16" s="13">
        <v>75</v>
      </c>
      <c r="AE16" s="13">
        <v>88</v>
      </c>
      <c r="AF16" s="13">
        <v>75</v>
      </c>
      <c r="AG16" s="13">
        <v>78</v>
      </c>
      <c r="AH16" s="13">
        <v>88</v>
      </c>
      <c r="AI16" s="13">
        <v>90</v>
      </c>
      <c r="AJ16" s="13">
        <v>85</v>
      </c>
      <c r="AK16" s="13">
        <v>89</v>
      </c>
      <c r="AL16" s="13">
        <v>90</v>
      </c>
      <c r="AM16" s="13">
        <v>86</v>
      </c>
      <c r="AN16" s="13">
        <v>80</v>
      </c>
      <c r="AO16" s="13">
        <f t="shared" si="2"/>
        <v>6243</v>
      </c>
      <c r="AP16" s="18">
        <f t="shared" si="3"/>
        <v>84.36486486486487</v>
      </c>
      <c r="AQ16" s="13">
        <v>10</v>
      </c>
      <c r="AR16" s="13">
        <f t="shared" si="4"/>
        <v>23</v>
      </c>
      <c r="AS16" s="13">
        <v>11</v>
      </c>
      <c r="AT16" s="1"/>
      <c r="AW16" s="1"/>
    </row>
    <row r="17" spans="1:49" ht="14.25">
      <c r="A17" s="17" t="s">
        <v>210</v>
      </c>
      <c r="B17" s="13" t="s">
        <v>211</v>
      </c>
      <c r="C17" s="13">
        <v>86</v>
      </c>
      <c r="D17" s="13">
        <v>82</v>
      </c>
      <c r="E17" s="13">
        <v>82</v>
      </c>
      <c r="F17" s="13">
        <v>82</v>
      </c>
      <c r="G17" s="13">
        <v>88</v>
      </c>
      <c r="H17" s="13">
        <v>81</v>
      </c>
      <c r="I17" s="13">
        <v>92</v>
      </c>
      <c r="J17" s="13">
        <v>71</v>
      </c>
      <c r="K17" s="13">
        <v>86</v>
      </c>
      <c r="L17" s="13">
        <v>83</v>
      </c>
      <c r="M17" s="13">
        <v>80</v>
      </c>
      <c r="N17" s="13">
        <f t="shared" si="0"/>
        <v>3156</v>
      </c>
      <c r="O17" s="18">
        <f t="shared" si="1"/>
        <v>83.05263157894737</v>
      </c>
      <c r="P17" s="13">
        <v>12</v>
      </c>
      <c r="Q17" s="13">
        <v>90</v>
      </c>
      <c r="R17" s="13">
        <v>81</v>
      </c>
      <c r="S17" s="13">
        <v>73</v>
      </c>
      <c r="T17" s="13">
        <v>80</v>
      </c>
      <c r="U17" s="13">
        <v>91</v>
      </c>
      <c r="V17" s="13">
        <v>91</v>
      </c>
      <c r="W17" s="13">
        <v>80</v>
      </c>
      <c r="X17" s="13">
        <v>89</v>
      </c>
      <c r="Y17" s="13">
        <v>86</v>
      </c>
      <c r="Z17" s="13">
        <v>87</v>
      </c>
      <c r="AA17" s="13">
        <v>75</v>
      </c>
      <c r="AB17" s="13">
        <v>78</v>
      </c>
      <c r="AC17" s="13">
        <v>80</v>
      </c>
      <c r="AD17" s="13">
        <v>84</v>
      </c>
      <c r="AE17" s="13">
        <v>76</v>
      </c>
      <c r="AF17" s="13">
        <v>83</v>
      </c>
      <c r="AG17" s="13">
        <v>76</v>
      </c>
      <c r="AH17" s="13">
        <v>88</v>
      </c>
      <c r="AI17" s="13">
        <v>90</v>
      </c>
      <c r="AJ17" s="13">
        <v>86</v>
      </c>
      <c r="AK17" s="13">
        <v>89</v>
      </c>
      <c r="AL17" s="13">
        <v>86</v>
      </c>
      <c r="AM17" s="13">
        <v>92</v>
      </c>
      <c r="AN17" s="13">
        <v>90</v>
      </c>
      <c r="AO17" s="13">
        <f t="shared" si="2"/>
        <v>6224</v>
      </c>
      <c r="AP17" s="18">
        <f t="shared" si="3"/>
        <v>84.10810810810811</v>
      </c>
      <c r="AQ17" s="13">
        <v>11</v>
      </c>
      <c r="AR17" s="13">
        <f t="shared" si="4"/>
        <v>23</v>
      </c>
      <c r="AS17" s="13">
        <v>11</v>
      </c>
      <c r="AT17" s="1"/>
      <c r="AW17" s="1"/>
    </row>
    <row r="18" spans="1:49" ht="14.25">
      <c r="A18" s="17" t="s">
        <v>212</v>
      </c>
      <c r="B18" s="13" t="s">
        <v>213</v>
      </c>
      <c r="C18" s="13">
        <v>85</v>
      </c>
      <c r="D18" s="13">
        <v>84</v>
      </c>
      <c r="E18" s="13">
        <v>85</v>
      </c>
      <c r="F18" s="13">
        <v>86</v>
      </c>
      <c r="G18" s="13">
        <v>79</v>
      </c>
      <c r="H18" s="13">
        <v>78</v>
      </c>
      <c r="I18" s="13">
        <v>90</v>
      </c>
      <c r="J18" s="13">
        <v>86</v>
      </c>
      <c r="K18" s="13">
        <v>77</v>
      </c>
      <c r="L18" s="13">
        <v>83</v>
      </c>
      <c r="M18" s="13">
        <v>88</v>
      </c>
      <c r="N18" s="13">
        <f t="shared" si="0"/>
        <v>3182.9999999999995</v>
      </c>
      <c r="O18" s="18">
        <f t="shared" si="1"/>
        <v>83.76315789473684</v>
      </c>
      <c r="P18" s="13">
        <v>8</v>
      </c>
      <c r="Q18" s="13">
        <v>83</v>
      </c>
      <c r="R18" s="13">
        <v>79</v>
      </c>
      <c r="S18" s="13">
        <v>81</v>
      </c>
      <c r="T18" s="13">
        <v>80</v>
      </c>
      <c r="U18" s="13">
        <v>83</v>
      </c>
      <c r="V18" s="13">
        <v>75</v>
      </c>
      <c r="W18" s="13">
        <v>87</v>
      </c>
      <c r="X18" s="13">
        <v>68</v>
      </c>
      <c r="Y18" s="13">
        <v>84</v>
      </c>
      <c r="Z18" s="13">
        <v>84</v>
      </c>
      <c r="AA18" s="13">
        <v>75</v>
      </c>
      <c r="AB18" s="13">
        <v>83</v>
      </c>
      <c r="AC18" s="13">
        <v>85</v>
      </c>
      <c r="AD18" s="13">
        <v>82</v>
      </c>
      <c r="AE18" s="13">
        <v>90</v>
      </c>
      <c r="AF18" s="13">
        <v>84</v>
      </c>
      <c r="AG18" s="13">
        <v>86</v>
      </c>
      <c r="AH18" s="13">
        <v>91</v>
      </c>
      <c r="AI18" s="13">
        <v>90</v>
      </c>
      <c r="AJ18" s="13">
        <v>82</v>
      </c>
      <c r="AK18" s="13">
        <v>90</v>
      </c>
      <c r="AL18" s="13">
        <v>83</v>
      </c>
      <c r="AM18" s="13">
        <v>87</v>
      </c>
      <c r="AN18" s="13">
        <v>85</v>
      </c>
      <c r="AO18" s="13">
        <f t="shared" si="2"/>
        <v>6116</v>
      </c>
      <c r="AP18" s="18">
        <f t="shared" si="3"/>
        <v>82.64864864864865</v>
      </c>
      <c r="AQ18" s="13">
        <v>16</v>
      </c>
      <c r="AR18" s="13">
        <f t="shared" si="4"/>
        <v>24</v>
      </c>
      <c r="AS18" s="13">
        <v>13</v>
      </c>
      <c r="AT18" s="1"/>
      <c r="AW18" s="1"/>
    </row>
    <row r="19" spans="1:49" ht="14.25">
      <c r="A19" s="17" t="s">
        <v>214</v>
      </c>
      <c r="B19" s="13" t="s">
        <v>215</v>
      </c>
      <c r="C19" s="13">
        <v>84</v>
      </c>
      <c r="D19" s="13">
        <v>84</v>
      </c>
      <c r="E19" s="13">
        <v>84</v>
      </c>
      <c r="F19" s="13">
        <v>83</v>
      </c>
      <c r="G19" s="13">
        <v>89</v>
      </c>
      <c r="H19" s="13">
        <v>78</v>
      </c>
      <c r="I19" s="13">
        <v>90</v>
      </c>
      <c r="J19" s="13">
        <v>87</v>
      </c>
      <c r="K19" s="13">
        <v>86</v>
      </c>
      <c r="L19" s="13">
        <v>87</v>
      </c>
      <c r="M19" s="13">
        <v>77</v>
      </c>
      <c r="N19" s="13">
        <f t="shared" si="0"/>
        <v>3211</v>
      </c>
      <c r="O19" s="18">
        <f t="shared" si="1"/>
        <v>84.5</v>
      </c>
      <c r="P19" s="13">
        <v>5</v>
      </c>
      <c r="Q19" s="13">
        <v>85</v>
      </c>
      <c r="R19" s="13">
        <v>79</v>
      </c>
      <c r="S19" s="13">
        <v>77</v>
      </c>
      <c r="T19" s="13">
        <v>80</v>
      </c>
      <c r="U19" s="13">
        <v>78</v>
      </c>
      <c r="V19" s="13">
        <v>75</v>
      </c>
      <c r="W19" s="13">
        <v>83</v>
      </c>
      <c r="X19" s="13">
        <v>71</v>
      </c>
      <c r="Y19" s="13">
        <v>89</v>
      </c>
      <c r="Z19" s="13">
        <v>73</v>
      </c>
      <c r="AA19" s="13">
        <v>68</v>
      </c>
      <c r="AB19" s="13">
        <v>88</v>
      </c>
      <c r="AC19" s="13">
        <v>88</v>
      </c>
      <c r="AD19" s="13">
        <v>83</v>
      </c>
      <c r="AE19" s="13">
        <v>92</v>
      </c>
      <c r="AF19" s="13">
        <v>88</v>
      </c>
      <c r="AG19" s="13">
        <v>80</v>
      </c>
      <c r="AH19" s="13">
        <v>76</v>
      </c>
      <c r="AI19" s="13">
        <v>85</v>
      </c>
      <c r="AJ19" s="13">
        <v>85</v>
      </c>
      <c r="AK19" s="13">
        <v>91</v>
      </c>
      <c r="AL19" s="13">
        <v>75</v>
      </c>
      <c r="AM19" s="13">
        <v>85</v>
      </c>
      <c r="AN19" s="13">
        <v>90</v>
      </c>
      <c r="AO19" s="13">
        <f t="shared" si="2"/>
        <v>6019</v>
      </c>
      <c r="AP19" s="18">
        <f t="shared" si="3"/>
        <v>81.33783783783784</v>
      </c>
      <c r="AQ19" s="13">
        <v>19</v>
      </c>
      <c r="AR19" s="13">
        <f t="shared" si="4"/>
        <v>24</v>
      </c>
      <c r="AS19" s="13">
        <v>13</v>
      </c>
      <c r="AT19" s="1"/>
      <c r="AW19" s="1"/>
    </row>
    <row r="20" spans="1:49" ht="14.25">
      <c r="A20" s="17" t="s">
        <v>216</v>
      </c>
      <c r="B20" s="13" t="s">
        <v>217</v>
      </c>
      <c r="C20" s="13">
        <v>84</v>
      </c>
      <c r="D20" s="13">
        <v>81</v>
      </c>
      <c r="E20" s="13">
        <v>82</v>
      </c>
      <c r="F20" s="13">
        <v>77</v>
      </c>
      <c r="G20" s="13">
        <v>84</v>
      </c>
      <c r="H20" s="13">
        <v>80</v>
      </c>
      <c r="I20" s="13">
        <v>72</v>
      </c>
      <c r="J20" s="13">
        <v>86</v>
      </c>
      <c r="K20" s="13">
        <v>73</v>
      </c>
      <c r="L20" s="13">
        <v>83</v>
      </c>
      <c r="M20" s="13">
        <v>84</v>
      </c>
      <c r="N20" s="13">
        <f t="shared" si="0"/>
        <v>3068.0000000000005</v>
      </c>
      <c r="O20" s="18">
        <f t="shared" si="1"/>
        <v>80.73684210526316</v>
      </c>
      <c r="P20" s="13">
        <v>20</v>
      </c>
      <c r="Q20" s="13">
        <v>87</v>
      </c>
      <c r="R20" s="13">
        <v>83</v>
      </c>
      <c r="S20" s="13">
        <v>83</v>
      </c>
      <c r="T20" s="13">
        <v>82</v>
      </c>
      <c r="U20" s="13">
        <v>86</v>
      </c>
      <c r="V20" s="13">
        <v>90</v>
      </c>
      <c r="W20" s="13">
        <v>83</v>
      </c>
      <c r="X20" s="13">
        <v>81</v>
      </c>
      <c r="Y20" s="13">
        <v>83</v>
      </c>
      <c r="Z20" s="13">
        <v>81</v>
      </c>
      <c r="AA20" s="13">
        <v>90</v>
      </c>
      <c r="AB20" s="13">
        <v>88</v>
      </c>
      <c r="AC20" s="13">
        <v>88</v>
      </c>
      <c r="AD20" s="13">
        <v>78</v>
      </c>
      <c r="AE20" s="13">
        <v>97</v>
      </c>
      <c r="AF20" s="13">
        <v>76</v>
      </c>
      <c r="AG20" s="13">
        <v>83</v>
      </c>
      <c r="AH20" s="13">
        <v>82</v>
      </c>
      <c r="AI20" s="13">
        <v>91</v>
      </c>
      <c r="AJ20" s="13">
        <v>87</v>
      </c>
      <c r="AK20" s="13">
        <v>89</v>
      </c>
      <c r="AL20" s="13">
        <v>86</v>
      </c>
      <c r="AM20" s="13">
        <v>83</v>
      </c>
      <c r="AN20" s="13">
        <v>80</v>
      </c>
      <c r="AO20" s="13">
        <f t="shared" si="2"/>
        <v>6261</v>
      </c>
      <c r="AP20" s="18">
        <f t="shared" si="3"/>
        <v>84.60810810810811</v>
      </c>
      <c r="AQ20" s="13">
        <v>8</v>
      </c>
      <c r="AR20" s="13">
        <f t="shared" si="4"/>
        <v>28</v>
      </c>
      <c r="AS20" s="13">
        <v>15</v>
      </c>
      <c r="AT20" s="1"/>
      <c r="AW20" s="1"/>
    </row>
    <row r="21" spans="1:49" ht="14.25">
      <c r="A21" s="17" t="s">
        <v>218</v>
      </c>
      <c r="B21" s="13" t="s">
        <v>219</v>
      </c>
      <c r="C21" s="13">
        <v>90</v>
      </c>
      <c r="D21" s="13">
        <v>90</v>
      </c>
      <c r="E21" s="13">
        <v>69</v>
      </c>
      <c r="F21" s="13">
        <v>75</v>
      </c>
      <c r="G21" s="13">
        <v>76</v>
      </c>
      <c r="H21" s="13">
        <v>77</v>
      </c>
      <c r="I21" s="13">
        <v>76</v>
      </c>
      <c r="J21" s="13">
        <v>79</v>
      </c>
      <c r="K21" s="13">
        <v>86</v>
      </c>
      <c r="L21" s="13">
        <v>80</v>
      </c>
      <c r="M21" s="13">
        <v>91</v>
      </c>
      <c r="N21" s="13">
        <f t="shared" si="0"/>
        <v>3077</v>
      </c>
      <c r="O21" s="18">
        <f t="shared" si="1"/>
        <v>80.97368421052632</v>
      </c>
      <c r="P21" s="13">
        <v>19</v>
      </c>
      <c r="Q21" s="13">
        <v>86</v>
      </c>
      <c r="R21" s="13">
        <v>85</v>
      </c>
      <c r="S21" s="13">
        <v>80</v>
      </c>
      <c r="T21" s="13">
        <v>90</v>
      </c>
      <c r="U21" s="13">
        <v>64</v>
      </c>
      <c r="V21" s="13">
        <v>85</v>
      </c>
      <c r="W21" s="13">
        <v>87</v>
      </c>
      <c r="X21" s="13">
        <v>73</v>
      </c>
      <c r="Y21" s="13">
        <v>81</v>
      </c>
      <c r="Z21" s="13">
        <v>86</v>
      </c>
      <c r="AA21" s="13">
        <v>76</v>
      </c>
      <c r="AB21" s="13">
        <v>86</v>
      </c>
      <c r="AC21" s="13">
        <v>89</v>
      </c>
      <c r="AD21" s="13">
        <v>84</v>
      </c>
      <c r="AE21" s="13">
        <v>93</v>
      </c>
      <c r="AF21" s="13">
        <v>66</v>
      </c>
      <c r="AG21" s="13">
        <v>82</v>
      </c>
      <c r="AH21" s="13">
        <v>90</v>
      </c>
      <c r="AI21" s="13">
        <v>90</v>
      </c>
      <c r="AJ21" s="13">
        <v>87</v>
      </c>
      <c r="AK21" s="13">
        <v>92</v>
      </c>
      <c r="AL21" s="13">
        <v>93</v>
      </c>
      <c r="AM21" s="13">
        <v>89</v>
      </c>
      <c r="AN21" s="13">
        <v>95</v>
      </c>
      <c r="AO21" s="13">
        <f t="shared" si="2"/>
        <v>6189</v>
      </c>
      <c r="AP21" s="18">
        <f t="shared" si="3"/>
        <v>83.63513513513513</v>
      </c>
      <c r="AQ21" s="13">
        <v>13</v>
      </c>
      <c r="AR21" s="13">
        <f t="shared" si="4"/>
        <v>32</v>
      </c>
      <c r="AS21" s="13">
        <v>16</v>
      </c>
      <c r="AT21" s="1"/>
      <c r="AW21" s="1"/>
    </row>
    <row r="22" spans="1:49" ht="14.25">
      <c r="A22" s="17" t="s">
        <v>220</v>
      </c>
      <c r="B22" s="13" t="s">
        <v>221</v>
      </c>
      <c r="C22" s="13">
        <v>87</v>
      </c>
      <c r="D22" s="13">
        <v>86</v>
      </c>
      <c r="E22" s="13">
        <v>74</v>
      </c>
      <c r="F22" s="13">
        <v>77</v>
      </c>
      <c r="G22" s="13">
        <v>75</v>
      </c>
      <c r="H22" s="13">
        <v>81</v>
      </c>
      <c r="I22" s="13">
        <v>82</v>
      </c>
      <c r="J22" s="13">
        <v>85</v>
      </c>
      <c r="K22" s="13">
        <v>89</v>
      </c>
      <c r="L22" s="13">
        <v>78</v>
      </c>
      <c r="M22" s="13">
        <v>84</v>
      </c>
      <c r="N22" s="13">
        <f t="shared" si="0"/>
        <v>3106.0000000000005</v>
      </c>
      <c r="O22" s="18">
        <f t="shared" si="1"/>
        <v>81.73684210526316</v>
      </c>
      <c r="P22" s="13">
        <v>16</v>
      </c>
      <c r="Q22" s="13">
        <v>81</v>
      </c>
      <c r="R22" s="13">
        <v>75</v>
      </c>
      <c r="S22" s="13">
        <v>77</v>
      </c>
      <c r="T22" s="13">
        <v>84</v>
      </c>
      <c r="U22" s="13">
        <v>82</v>
      </c>
      <c r="V22" s="13">
        <v>76</v>
      </c>
      <c r="W22" s="13">
        <v>77</v>
      </c>
      <c r="X22" s="13">
        <v>76</v>
      </c>
      <c r="Y22" s="13">
        <v>77</v>
      </c>
      <c r="Z22" s="13">
        <v>86</v>
      </c>
      <c r="AA22" s="13">
        <v>72</v>
      </c>
      <c r="AB22" s="13">
        <v>89</v>
      </c>
      <c r="AC22" s="13">
        <v>90</v>
      </c>
      <c r="AD22" s="13">
        <v>87</v>
      </c>
      <c r="AE22" s="13">
        <v>92</v>
      </c>
      <c r="AF22" s="13">
        <v>75</v>
      </c>
      <c r="AG22" s="13">
        <v>76</v>
      </c>
      <c r="AH22" s="13">
        <v>82</v>
      </c>
      <c r="AI22" s="13">
        <v>86</v>
      </c>
      <c r="AJ22" s="13">
        <v>84</v>
      </c>
      <c r="AK22" s="13">
        <v>76</v>
      </c>
      <c r="AL22" s="13">
        <v>84</v>
      </c>
      <c r="AM22" s="13">
        <v>89</v>
      </c>
      <c r="AN22" s="13">
        <v>85</v>
      </c>
      <c r="AO22" s="13">
        <f t="shared" si="2"/>
        <v>5988</v>
      </c>
      <c r="AP22" s="18">
        <f t="shared" si="3"/>
        <v>80.91891891891892</v>
      </c>
      <c r="AQ22" s="13">
        <v>21</v>
      </c>
      <c r="AR22" s="13">
        <f t="shared" si="4"/>
        <v>37</v>
      </c>
      <c r="AS22" s="13">
        <v>17</v>
      </c>
      <c r="AT22" s="1"/>
      <c r="AW22" s="1"/>
    </row>
    <row r="23" spans="1:49" ht="14.25">
      <c r="A23" s="17" t="s">
        <v>222</v>
      </c>
      <c r="B23" s="13" t="s">
        <v>223</v>
      </c>
      <c r="C23" s="13">
        <v>89</v>
      </c>
      <c r="D23" s="13">
        <v>85</v>
      </c>
      <c r="E23" s="13">
        <v>66</v>
      </c>
      <c r="F23" s="13">
        <v>73</v>
      </c>
      <c r="G23" s="13">
        <v>83</v>
      </c>
      <c r="H23" s="13">
        <v>87</v>
      </c>
      <c r="I23" s="13">
        <v>86</v>
      </c>
      <c r="J23" s="13">
        <v>72</v>
      </c>
      <c r="K23" s="13">
        <v>85</v>
      </c>
      <c r="L23" s="13">
        <v>83</v>
      </c>
      <c r="M23" s="13">
        <v>90</v>
      </c>
      <c r="N23" s="13">
        <f t="shared" si="0"/>
        <v>3136</v>
      </c>
      <c r="O23" s="18">
        <f t="shared" si="1"/>
        <v>82.52631578947368</v>
      </c>
      <c r="P23" s="13">
        <v>14</v>
      </c>
      <c r="Q23" s="13">
        <v>81</v>
      </c>
      <c r="R23" s="13">
        <v>78</v>
      </c>
      <c r="S23" s="13">
        <v>73</v>
      </c>
      <c r="T23" s="13">
        <v>81</v>
      </c>
      <c r="U23" s="13">
        <v>76</v>
      </c>
      <c r="V23" s="13">
        <v>78</v>
      </c>
      <c r="W23" s="13">
        <v>80</v>
      </c>
      <c r="X23" s="13">
        <v>89</v>
      </c>
      <c r="Y23" s="13">
        <v>75</v>
      </c>
      <c r="Z23" s="13">
        <v>76</v>
      </c>
      <c r="AA23" s="13">
        <v>67</v>
      </c>
      <c r="AB23" s="13">
        <v>85</v>
      </c>
      <c r="AC23" s="13">
        <v>80</v>
      </c>
      <c r="AD23" s="13">
        <v>82</v>
      </c>
      <c r="AE23" s="13">
        <v>86</v>
      </c>
      <c r="AF23" s="13">
        <v>81</v>
      </c>
      <c r="AG23" s="13">
        <v>70</v>
      </c>
      <c r="AH23" s="13">
        <v>85</v>
      </c>
      <c r="AI23" s="13">
        <v>90</v>
      </c>
      <c r="AJ23" s="13">
        <v>83</v>
      </c>
      <c r="AK23" s="13">
        <v>89</v>
      </c>
      <c r="AL23" s="13">
        <v>84</v>
      </c>
      <c r="AM23" s="13">
        <v>76</v>
      </c>
      <c r="AN23" s="13">
        <v>85</v>
      </c>
      <c r="AO23" s="13">
        <f t="shared" si="2"/>
        <v>5927</v>
      </c>
      <c r="AP23" s="18">
        <f t="shared" si="3"/>
        <v>80.0945945945946</v>
      </c>
      <c r="AQ23" s="13">
        <v>24</v>
      </c>
      <c r="AR23" s="13">
        <f t="shared" si="4"/>
        <v>38</v>
      </c>
      <c r="AS23" s="13">
        <v>18</v>
      </c>
      <c r="AT23" s="1"/>
      <c r="AW23" s="1"/>
    </row>
    <row r="24" spans="1:49" ht="14.25">
      <c r="A24" s="17" t="s">
        <v>224</v>
      </c>
      <c r="B24" s="13" t="s">
        <v>225</v>
      </c>
      <c r="C24" s="13">
        <v>87</v>
      </c>
      <c r="D24" s="13">
        <v>87</v>
      </c>
      <c r="E24" s="13">
        <v>85</v>
      </c>
      <c r="F24" s="13">
        <v>78</v>
      </c>
      <c r="G24" s="13">
        <v>70</v>
      </c>
      <c r="H24" s="13">
        <v>77</v>
      </c>
      <c r="I24" s="13">
        <v>79</v>
      </c>
      <c r="J24" s="13">
        <v>77</v>
      </c>
      <c r="K24" s="13">
        <v>74</v>
      </c>
      <c r="L24" s="13">
        <v>77</v>
      </c>
      <c r="M24" s="13">
        <v>84</v>
      </c>
      <c r="N24" s="13">
        <f t="shared" si="0"/>
        <v>3004</v>
      </c>
      <c r="O24" s="18">
        <f t="shared" si="1"/>
        <v>79.05263157894737</v>
      </c>
      <c r="P24" s="13">
        <v>26</v>
      </c>
      <c r="Q24" s="13">
        <v>84</v>
      </c>
      <c r="R24" s="13">
        <v>78</v>
      </c>
      <c r="S24" s="13">
        <v>66</v>
      </c>
      <c r="T24" s="13">
        <v>77</v>
      </c>
      <c r="U24" s="13">
        <v>79</v>
      </c>
      <c r="V24" s="13">
        <v>81</v>
      </c>
      <c r="W24" s="13">
        <v>85</v>
      </c>
      <c r="X24" s="13">
        <v>86</v>
      </c>
      <c r="Y24" s="13">
        <v>90</v>
      </c>
      <c r="Z24" s="13">
        <v>84</v>
      </c>
      <c r="AA24" s="13">
        <v>71</v>
      </c>
      <c r="AB24" s="13">
        <v>87</v>
      </c>
      <c r="AC24" s="13">
        <v>90</v>
      </c>
      <c r="AD24" s="13">
        <v>79</v>
      </c>
      <c r="AE24" s="13">
        <v>85</v>
      </c>
      <c r="AF24" s="13">
        <v>92</v>
      </c>
      <c r="AG24" s="13">
        <v>92</v>
      </c>
      <c r="AH24" s="13">
        <v>86</v>
      </c>
      <c r="AI24" s="13">
        <v>89</v>
      </c>
      <c r="AJ24" s="13">
        <v>86</v>
      </c>
      <c r="AK24" s="13">
        <v>80</v>
      </c>
      <c r="AL24" s="13">
        <v>87</v>
      </c>
      <c r="AM24" s="13">
        <v>93</v>
      </c>
      <c r="AN24" s="13">
        <v>75</v>
      </c>
      <c r="AO24" s="13">
        <f t="shared" si="2"/>
        <v>6159</v>
      </c>
      <c r="AP24" s="18">
        <f t="shared" si="3"/>
        <v>83.22972972972973</v>
      </c>
      <c r="AQ24" s="13">
        <v>14</v>
      </c>
      <c r="AR24" s="13">
        <f t="shared" si="4"/>
        <v>40</v>
      </c>
      <c r="AS24" s="13">
        <v>19</v>
      </c>
      <c r="AT24" s="1"/>
      <c r="AW24" s="1"/>
    </row>
    <row r="25" spans="1:49" ht="14.25">
      <c r="A25" s="17" t="s">
        <v>226</v>
      </c>
      <c r="B25" s="13" t="s">
        <v>227</v>
      </c>
      <c r="C25" s="13">
        <v>87</v>
      </c>
      <c r="D25" s="13">
        <v>80</v>
      </c>
      <c r="E25" s="13">
        <v>71</v>
      </c>
      <c r="F25" s="13">
        <v>85</v>
      </c>
      <c r="G25" s="13">
        <v>74</v>
      </c>
      <c r="H25" s="13">
        <v>72</v>
      </c>
      <c r="I25" s="13">
        <v>84</v>
      </c>
      <c r="J25" s="13">
        <v>75</v>
      </c>
      <c r="K25" s="13">
        <v>84</v>
      </c>
      <c r="L25" s="13">
        <v>83</v>
      </c>
      <c r="M25" s="13">
        <v>83</v>
      </c>
      <c r="N25" s="13">
        <f t="shared" si="0"/>
        <v>3041</v>
      </c>
      <c r="O25" s="18">
        <f t="shared" si="1"/>
        <v>80.02631578947368</v>
      </c>
      <c r="P25" s="13">
        <v>23</v>
      </c>
      <c r="Q25" s="13">
        <v>83</v>
      </c>
      <c r="R25" s="13">
        <v>79</v>
      </c>
      <c r="S25" s="13">
        <v>75</v>
      </c>
      <c r="T25" s="13">
        <v>73</v>
      </c>
      <c r="U25" s="13">
        <v>82</v>
      </c>
      <c r="V25" s="13">
        <v>75</v>
      </c>
      <c r="W25" s="13">
        <v>80</v>
      </c>
      <c r="X25" s="13">
        <v>74</v>
      </c>
      <c r="Y25" s="13">
        <v>84</v>
      </c>
      <c r="Z25" s="13">
        <v>86</v>
      </c>
      <c r="AA25" s="13">
        <v>79</v>
      </c>
      <c r="AB25" s="13">
        <v>86</v>
      </c>
      <c r="AC25" s="13">
        <v>89</v>
      </c>
      <c r="AD25" s="13">
        <v>89</v>
      </c>
      <c r="AE25" s="13">
        <v>84</v>
      </c>
      <c r="AF25" s="13">
        <v>82</v>
      </c>
      <c r="AG25" s="13">
        <v>86</v>
      </c>
      <c r="AH25" s="13">
        <v>78</v>
      </c>
      <c r="AI25" s="13">
        <v>84</v>
      </c>
      <c r="AJ25" s="13">
        <v>83</v>
      </c>
      <c r="AK25" s="13">
        <v>89</v>
      </c>
      <c r="AL25" s="13">
        <v>84</v>
      </c>
      <c r="AM25" s="13">
        <v>89</v>
      </c>
      <c r="AN25" s="13">
        <v>90</v>
      </c>
      <c r="AO25" s="13">
        <f t="shared" si="2"/>
        <v>6063</v>
      </c>
      <c r="AP25" s="18">
        <f t="shared" si="3"/>
        <v>81.93243243243244</v>
      </c>
      <c r="AQ25" s="13">
        <v>18</v>
      </c>
      <c r="AR25" s="13">
        <f t="shared" si="4"/>
        <v>41</v>
      </c>
      <c r="AS25" s="13">
        <v>20</v>
      </c>
      <c r="AT25" s="1"/>
      <c r="AW25" s="1"/>
    </row>
    <row r="26" spans="1:49" ht="14.25">
      <c r="A26" s="17" t="s">
        <v>228</v>
      </c>
      <c r="B26" s="13" t="s">
        <v>229</v>
      </c>
      <c r="C26" s="13">
        <v>83</v>
      </c>
      <c r="D26" s="13">
        <v>84</v>
      </c>
      <c r="E26" s="13">
        <v>87</v>
      </c>
      <c r="F26" s="13">
        <v>80</v>
      </c>
      <c r="G26" s="13">
        <v>89</v>
      </c>
      <c r="H26" s="13">
        <v>81</v>
      </c>
      <c r="I26" s="13">
        <v>86</v>
      </c>
      <c r="J26" s="13">
        <v>71</v>
      </c>
      <c r="K26" s="13">
        <v>77</v>
      </c>
      <c r="L26" s="13">
        <v>78</v>
      </c>
      <c r="M26" s="13">
        <v>82</v>
      </c>
      <c r="N26" s="13">
        <f t="shared" si="0"/>
        <v>3093</v>
      </c>
      <c r="O26" s="18">
        <f t="shared" si="1"/>
        <v>81.39473684210526</v>
      </c>
      <c r="P26" s="13">
        <v>18</v>
      </c>
      <c r="Q26" s="13">
        <v>77</v>
      </c>
      <c r="R26" s="13">
        <v>81</v>
      </c>
      <c r="S26" s="13">
        <v>73</v>
      </c>
      <c r="T26" s="13">
        <v>81</v>
      </c>
      <c r="U26" s="13">
        <v>79</v>
      </c>
      <c r="V26" s="13">
        <v>81</v>
      </c>
      <c r="W26" s="13">
        <v>80</v>
      </c>
      <c r="X26" s="13">
        <v>67</v>
      </c>
      <c r="Y26" s="13">
        <v>90</v>
      </c>
      <c r="Z26" s="13">
        <v>81</v>
      </c>
      <c r="AA26" s="13">
        <v>70</v>
      </c>
      <c r="AB26" s="13">
        <v>84</v>
      </c>
      <c r="AC26" s="13">
        <v>83</v>
      </c>
      <c r="AD26" s="13">
        <v>80</v>
      </c>
      <c r="AE26" s="13">
        <v>85</v>
      </c>
      <c r="AF26" s="13">
        <v>84</v>
      </c>
      <c r="AG26" s="13">
        <v>70</v>
      </c>
      <c r="AH26" s="13">
        <v>80</v>
      </c>
      <c r="AI26" s="13">
        <v>89</v>
      </c>
      <c r="AJ26" s="13">
        <v>84</v>
      </c>
      <c r="AK26" s="13">
        <v>93</v>
      </c>
      <c r="AL26" s="13">
        <v>88</v>
      </c>
      <c r="AM26" s="13">
        <v>84</v>
      </c>
      <c r="AN26" s="13">
        <v>70</v>
      </c>
      <c r="AO26" s="13">
        <f t="shared" si="2"/>
        <v>5946</v>
      </c>
      <c r="AP26" s="18">
        <f t="shared" si="3"/>
        <v>80.35135135135135</v>
      </c>
      <c r="AQ26" s="13">
        <v>23</v>
      </c>
      <c r="AR26" s="13">
        <f t="shared" si="4"/>
        <v>41</v>
      </c>
      <c r="AS26" s="13">
        <v>20</v>
      </c>
      <c r="AT26" s="1"/>
      <c r="AW26" s="1"/>
    </row>
    <row r="27" spans="1:49" ht="14.25">
      <c r="A27" s="17" t="s">
        <v>230</v>
      </c>
      <c r="B27" s="13" t="s">
        <v>231</v>
      </c>
      <c r="C27" s="13">
        <v>86</v>
      </c>
      <c r="D27" s="13">
        <v>81</v>
      </c>
      <c r="E27" s="13">
        <v>77</v>
      </c>
      <c r="F27" s="13">
        <v>76</v>
      </c>
      <c r="G27" s="13">
        <v>80</v>
      </c>
      <c r="H27" s="13">
        <v>69</v>
      </c>
      <c r="I27" s="13">
        <v>70</v>
      </c>
      <c r="J27" s="13">
        <v>65</v>
      </c>
      <c r="K27" s="13">
        <v>81</v>
      </c>
      <c r="L27" s="13">
        <v>82</v>
      </c>
      <c r="M27" s="13">
        <v>81</v>
      </c>
      <c r="N27" s="13">
        <f t="shared" si="0"/>
        <v>2919</v>
      </c>
      <c r="O27" s="18">
        <f t="shared" si="1"/>
        <v>76.8157894736842</v>
      </c>
      <c r="P27" s="13">
        <v>28</v>
      </c>
      <c r="Q27" s="13">
        <v>85</v>
      </c>
      <c r="R27" s="13">
        <v>85</v>
      </c>
      <c r="S27" s="13">
        <v>80</v>
      </c>
      <c r="T27" s="13">
        <v>75</v>
      </c>
      <c r="U27" s="13">
        <v>78</v>
      </c>
      <c r="V27" s="13">
        <v>84</v>
      </c>
      <c r="W27" s="13">
        <v>83</v>
      </c>
      <c r="X27" s="13">
        <v>84</v>
      </c>
      <c r="Y27" s="13">
        <v>80</v>
      </c>
      <c r="Z27" s="13">
        <v>80</v>
      </c>
      <c r="AA27" s="13">
        <v>84</v>
      </c>
      <c r="AB27" s="13">
        <v>84</v>
      </c>
      <c r="AC27" s="13">
        <v>78</v>
      </c>
      <c r="AD27" s="13">
        <v>92</v>
      </c>
      <c r="AE27" s="13">
        <v>86</v>
      </c>
      <c r="AF27" s="13">
        <v>74</v>
      </c>
      <c r="AG27" s="13">
        <v>83</v>
      </c>
      <c r="AH27" s="13">
        <v>86</v>
      </c>
      <c r="AI27" s="13">
        <v>90</v>
      </c>
      <c r="AJ27" s="13">
        <v>87</v>
      </c>
      <c r="AK27" s="13">
        <v>90</v>
      </c>
      <c r="AL27" s="13">
        <v>88</v>
      </c>
      <c r="AM27" s="13">
        <v>90</v>
      </c>
      <c r="AN27" s="13">
        <v>95</v>
      </c>
      <c r="AO27" s="13">
        <f t="shared" si="2"/>
        <v>6143</v>
      </c>
      <c r="AP27" s="18">
        <f t="shared" si="3"/>
        <v>83.01351351351352</v>
      </c>
      <c r="AQ27" s="13">
        <v>15</v>
      </c>
      <c r="AR27" s="13">
        <f t="shared" si="4"/>
        <v>43</v>
      </c>
      <c r="AS27" s="13">
        <v>22</v>
      </c>
      <c r="AT27" s="1"/>
      <c r="AW27" s="1"/>
    </row>
    <row r="28" spans="1:49" ht="14.25">
      <c r="A28" s="17" t="s">
        <v>234</v>
      </c>
      <c r="B28" s="13" t="s">
        <v>235</v>
      </c>
      <c r="C28" s="13">
        <v>84</v>
      </c>
      <c r="D28" s="13">
        <v>91</v>
      </c>
      <c r="E28" s="13">
        <v>86</v>
      </c>
      <c r="F28" s="13">
        <v>73</v>
      </c>
      <c r="G28" s="13">
        <v>79</v>
      </c>
      <c r="H28" s="13">
        <v>81</v>
      </c>
      <c r="I28" s="13">
        <v>82</v>
      </c>
      <c r="J28" s="13">
        <v>68</v>
      </c>
      <c r="K28" s="13">
        <v>74</v>
      </c>
      <c r="L28" s="13">
        <v>83</v>
      </c>
      <c r="M28" s="13">
        <v>85</v>
      </c>
      <c r="N28" s="13">
        <f t="shared" si="0"/>
        <v>3043</v>
      </c>
      <c r="O28" s="18">
        <f t="shared" si="1"/>
        <v>80.07894736842105</v>
      </c>
      <c r="P28" s="13">
        <v>21</v>
      </c>
      <c r="Q28" s="13">
        <v>87</v>
      </c>
      <c r="R28" s="13">
        <v>79</v>
      </c>
      <c r="S28" s="13">
        <v>78</v>
      </c>
      <c r="T28" s="13">
        <v>83</v>
      </c>
      <c r="U28" s="13">
        <v>77</v>
      </c>
      <c r="V28" s="13">
        <v>82</v>
      </c>
      <c r="W28" s="13">
        <v>83</v>
      </c>
      <c r="X28" s="13">
        <v>87</v>
      </c>
      <c r="Y28" s="13">
        <v>80</v>
      </c>
      <c r="Z28" s="13">
        <v>84</v>
      </c>
      <c r="AA28" s="13">
        <v>74</v>
      </c>
      <c r="AB28" s="13">
        <v>84</v>
      </c>
      <c r="AC28" s="13">
        <v>61</v>
      </c>
      <c r="AD28" s="13">
        <v>64</v>
      </c>
      <c r="AE28" s="13">
        <v>78</v>
      </c>
      <c r="AF28" s="13">
        <v>76</v>
      </c>
      <c r="AG28" s="13">
        <v>88</v>
      </c>
      <c r="AH28" s="13">
        <v>93</v>
      </c>
      <c r="AI28" s="13">
        <v>90</v>
      </c>
      <c r="AJ28" s="13">
        <v>85</v>
      </c>
      <c r="AK28" s="13">
        <v>93</v>
      </c>
      <c r="AL28" s="13">
        <v>87</v>
      </c>
      <c r="AM28" s="13">
        <v>89</v>
      </c>
      <c r="AN28" s="13">
        <v>70</v>
      </c>
      <c r="AO28" s="13">
        <f t="shared" si="2"/>
        <v>5984</v>
      </c>
      <c r="AP28" s="18">
        <f t="shared" si="3"/>
        <v>80.86486486486487</v>
      </c>
      <c r="AQ28" s="13">
        <v>22</v>
      </c>
      <c r="AR28" s="13">
        <f t="shared" si="4"/>
        <v>43</v>
      </c>
      <c r="AS28" s="13">
        <v>22</v>
      </c>
      <c r="AT28" s="1"/>
      <c r="AW28" s="1"/>
    </row>
    <row r="29" spans="1:49" ht="14.25">
      <c r="A29" s="17" t="s">
        <v>232</v>
      </c>
      <c r="B29" s="13" t="s">
        <v>233</v>
      </c>
      <c r="C29" s="13">
        <v>85</v>
      </c>
      <c r="D29" s="13">
        <v>85</v>
      </c>
      <c r="E29" s="13">
        <v>85</v>
      </c>
      <c r="F29" s="13">
        <v>67</v>
      </c>
      <c r="G29" s="13">
        <v>86</v>
      </c>
      <c r="H29" s="13">
        <v>78</v>
      </c>
      <c r="I29" s="13">
        <v>71</v>
      </c>
      <c r="J29" s="13">
        <v>63</v>
      </c>
      <c r="K29" s="13">
        <v>86</v>
      </c>
      <c r="L29" s="13">
        <v>85</v>
      </c>
      <c r="M29" s="13">
        <v>89</v>
      </c>
      <c r="N29" s="13">
        <f t="shared" si="0"/>
        <v>3027</v>
      </c>
      <c r="O29" s="18">
        <f t="shared" si="1"/>
        <v>79.65789473684211</v>
      </c>
      <c r="P29" s="13">
        <v>24</v>
      </c>
      <c r="Q29" s="13">
        <v>88</v>
      </c>
      <c r="R29" s="13">
        <v>81</v>
      </c>
      <c r="S29" s="13">
        <v>73</v>
      </c>
      <c r="T29" s="13">
        <v>83</v>
      </c>
      <c r="U29" s="13">
        <v>78</v>
      </c>
      <c r="V29" s="13">
        <v>73</v>
      </c>
      <c r="W29" s="13">
        <v>77</v>
      </c>
      <c r="X29" s="13">
        <v>64</v>
      </c>
      <c r="Y29" s="13">
        <v>82</v>
      </c>
      <c r="Z29" s="13">
        <v>87</v>
      </c>
      <c r="AA29" s="13">
        <v>67</v>
      </c>
      <c r="AB29" s="13">
        <v>79</v>
      </c>
      <c r="AC29" s="13">
        <v>92</v>
      </c>
      <c r="AD29" s="13">
        <v>84</v>
      </c>
      <c r="AE29" s="13">
        <v>86</v>
      </c>
      <c r="AF29" s="13">
        <v>94</v>
      </c>
      <c r="AG29" s="13">
        <v>78</v>
      </c>
      <c r="AH29" s="13">
        <v>84</v>
      </c>
      <c r="AI29" s="13">
        <v>91</v>
      </c>
      <c r="AJ29" s="13">
        <v>85</v>
      </c>
      <c r="AK29" s="13">
        <v>90</v>
      </c>
      <c r="AL29" s="13">
        <v>86</v>
      </c>
      <c r="AM29" s="13">
        <v>71</v>
      </c>
      <c r="AN29" s="13">
        <v>70</v>
      </c>
      <c r="AO29" s="13">
        <f t="shared" si="2"/>
        <v>6014</v>
      </c>
      <c r="AP29" s="18">
        <f t="shared" si="3"/>
        <v>81.27027027027027</v>
      </c>
      <c r="AQ29" s="13">
        <v>20</v>
      </c>
      <c r="AR29" s="13">
        <f t="shared" si="4"/>
        <v>44</v>
      </c>
      <c r="AS29" s="13">
        <v>24</v>
      </c>
      <c r="AT29" s="1"/>
      <c r="AW29" s="1"/>
    </row>
    <row r="30" spans="1:49" ht="14.25">
      <c r="A30" s="17" t="s">
        <v>236</v>
      </c>
      <c r="B30" s="13" t="s">
        <v>237</v>
      </c>
      <c r="C30" s="13">
        <v>85</v>
      </c>
      <c r="D30" s="13">
        <v>89</v>
      </c>
      <c r="E30" s="13">
        <v>68</v>
      </c>
      <c r="F30" s="13">
        <v>81</v>
      </c>
      <c r="G30" s="13">
        <v>78</v>
      </c>
      <c r="H30" s="13">
        <v>79</v>
      </c>
      <c r="I30" s="13">
        <v>88</v>
      </c>
      <c r="J30" s="13">
        <v>77</v>
      </c>
      <c r="K30" s="13">
        <v>87</v>
      </c>
      <c r="L30" s="13">
        <v>78</v>
      </c>
      <c r="M30" s="13">
        <v>85</v>
      </c>
      <c r="N30" s="13">
        <f t="shared" si="0"/>
        <v>3098</v>
      </c>
      <c r="O30" s="18">
        <f t="shared" si="1"/>
        <v>81.52631578947368</v>
      </c>
      <c r="P30" s="13">
        <v>17</v>
      </c>
      <c r="Q30" s="13">
        <v>85</v>
      </c>
      <c r="R30" s="13">
        <v>91</v>
      </c>
      <c r="S30" s="13">
        <v>85</v>
      </c>
      <c r="T30" s="13">
        <v>85</v>
      </c>
      <c r="U30" s="13">
        <v>84</v>
      </c>
      <c r="V30" s="13"/>
      <c r="W30" s="13">
        <v>91</v>
      </c>
      <c r="X30" s="13">
        <v>75</v>
      </c>
      <c r="Y30" s="13">
        <v>71</v>
      </c>
      <c r="Z30" s="13">
        <v>78</v>
      </c>
      <c r="AA30" s="13">
        <v>76</v>
      </c>
      <c r="AB30" s="13">
        <v>87</v>
      </c>
      <c r="AC30" s="13">
        <v>86</v>
      </c>
      <c r="AD30" s="13">
        <v>79</v>
      </c>
      <c r="AE30" s="13">
        <v>85</v>
      </c>
      <c r="AF30" s="13">
        <v>71</v>
      </c>
      <c r="AG30" s="13">
        <v>91</v>
      </c>
      <c r="AH30" s="13"/>
      <c r="AI30" s="13">
        <v>87</v>
      </c>
      <c r="AJ30" s="13">
        <v>90</v>
      </c>
      <c r="AK30" s="13">
        <v>91</v>
      </c>
      <c r="AL30" s="13">
        <v>85</v>
      </c>
      <c r="AM30" s="13">
        <v>88</v>
      </c>
      <c r="AN30" s="13">
        <v>87</v>
      </c>
      <c r="AO30" s="13">
        <f t="shared" si="2"/>
        <v>5701.000000000001</v>
      </c>
      <c r="AP30" s="18">
        <f t="shared" si="3"/>
        <v>77.04054054054055</v>
      </c>
      <c r="AQ30" s="13">
        <v>28</v>
      </c>
      <c r="AR30" s="13">
        <f t="shared" si="4"/>
        <v>45</v>
      </c>
      <c r="AS30" s="13">
        <v>25</v>
      </c>
      <c r="AT30" s="1"/>
      <c r="AW30" s="1"/>
    </row>
    <row r="31" spans="1:49" ht="14.25">
      <c r="A31" s="17" t="s">
        <v>238</v>
      </c>
      <c r="B31" s="13" t="s">
        <v>239</v>
      </c>
      <c r="C31" s="13">
        <v>84</v>
      </c>
      <c r="D31" s="13">
        <v>83</v>
      </c>
      <c r="E31" s="13">
        <v>75</v>
      </c>
      <c r="F31" s="13">
        <v>77</v>
      </c>
      <c r="G31" s="13">
        <v>93</v>
      </c>
      <c r="H31" s="13">
        <v>67</v>
      </c>
      <c r="I31" s="13">
        <v>82</v>
      </c>
      <c r="J31" s="13">
        <v>78</v>
      </c>
      <c r="K31" s="13">
        <v>84</v>
      </c>
      <c r="L31" s="13">
        <v>78</v>
      </c>
      <c r="M31" s="13">
        <v>75</v>
      </c>
      <c r="N31" s="13">
        <f t="shared" si="0"/>
        <v>3027</v>
      </c>
      <c r="O31" s="18">
        <f t="shared" si="1"/>
        <v>79.65789473684211</v>
      </c>
      <c r="P31" s="13">
        <v>25</v>
      </c>
      <c r="Q31" s="13">
        <v>86</v>
      </c>
      <c r="R31" s="13">
        <v>87</v>
      </c>
      <c r="S31" s="13">
        <v>76</v>
      </c>
      <c r="T31" s="13">
        <v>85</v>
      </c>
      <c r="U31" s="13">
        <v>80</v>
      </c>
      <c r="V31" s="13">
        <v>77</v>
      </c>
      <c r="W31" s="13">
        <v>80</v>
      </c>
      <c r="X31" s="13">
        <v>76</v>
      </c>
      <c r="Y31" s="13">
        <v>74</v>
      </c>
      <c r="Z31" s="13">
        <v>84</v>
      </c>
      <c r="AA31" s="13">
        <v>79</v>
      </c>
      <c r="AB31" s="13">
        <v>88</v>
      </c>
      <c r="AC31" s="13">
        <v>72</v>
      </c>
      <c r="AD31" s="13">
        <v>72</v>
      </c>
      <c r="AE31" s="13">
        <v>90</v>
      </c>
      <c r="AF31" s="13">
        <v>69</v>
      </c>
      <c r="AG31" s="13">
        <v>72</v>
      </c>
      <c r="AH31" s="13">
        <v>91</v>
      </c>
      <c r="AI31" s="13">
        <v>90</v>
      </c>
      <c r="AJ31" s="13">
        <v>86</v>
      </c>
      <c r="AK31" s="13">
        <v>80</v>
      </c>
      <c r="AL31" s="13">
        <v>76</v>
      </c>
      <c r="AM31" s="13">
        <v>65</v>
      </c>
      <c r="AN31" s="13">
        <v>85</v>
      </c>
      <c r="AO31" s="13">
        <f t="shared" si="2"/>
        <v>5891</v>
      </c>
      <c r="AP31" s="18">
        <f t="shared" si="3"/>
        <v>79.60810810810811</v>
      </c>
      <c r="AQ31" s="13">
        <v>25</v>
      </c>
      <c r="AR31" s="13">
        <f t="shared" si="4"/>
        <v>50</v>
      </c>
      <c r="AS31" s="13">
        <v>26</v>
      </c>
      <c r="AT31" s="1"/>
      <c r="AW31" s="1"/>
    </row>
    <row r="32" spans="1:49" ht="14.25">
      <c r="A32" s="17" t="s">
        <v>240</v>
      </c>
      <c r="B32" s="13" t="s">
        <v>241</v>
      </c>
      <c r="C32" s="13">
        <v>85</v>
      </c>
      <c r="D32" s="13">
        <v>87</v>
      </c>
      <c r="E32" s="13">
        <v>71</v>
      </c>
      <c r="F32" s="13">
        <v>76</v>
      </c>
      <c r="G32" s="13">
        <v>76</v>
      </c>
      <c r="H32" s="13">
        <v>78</v>
      </c>
      <c r="I32" s="13">
        <v>89</v>
      </c>
      <c r="J32" s="13">
        <v>75</v>
      </c>
      <c r="K32" s="13">
        <v>86</v>
      </c>
      <c r="L32" s="13">
        <v>80</v>
      </c>
      <c r="M32" s="13">
        <v>77</v>
      </c>
      <c r="N32" s="13">
        <f t="shared" si="0"/>
        <v>3042</v>
      </c>
      <c r="O32" s="18">
        <f t="shared" si="1"/>
        <v>80.05263157894737</v>
      </c>
      <c r="P32" s="13">
        <v>22</v>
      </c>
      <c r="Q32" s="13">
        <v>88</v>
      </c>
      <c r="R32" s="13">
        <v>82</v>
      </c>
      <c r="S32" s="13">
        <v>69</v>
      </c>
      <c r="T32" s="13">
        <v>76</v>
      </c>
      <c r="U32" s="13">
        <v>60</v>
      </c>
      <c r="V32" s="13">
        <v>75</v>
      </c>
      <c r="W32" s="13">
        <v>70</v>
      </c>
      <c r="X32" s="13">
        <v>77</v>
      </c>
      <c r="Y32" s="13">
        <v>74</v>
      </c>
      <c r="Z32" s="13">
        <v>81</v>
      </c>
      <c r="AA32" s="13">
        <v>75</v>
      </c>
      <c r="AB32" s="13">
        <v>85</v>
      </c>
      <c r="AC32" s="13">
        <v>60</v>
      </c>
      <c r="AD32" s="13">
        <v>85</v>
      </c>
      <c r="AE32" s="13">
        <v>70</v>
      </c>
      <c r="AF32" s="13">
        <v>77</v>
      </c>
      <c r="AG32" s="13">
        <v>76</v>
      </c>
      <c r="AH32" s="13">
        <v>74</v>
      </c>
      <c r="AI32" s="13">
        <v>85</v>
      </c>
      <c r="AJ32" s="13">
        <v>85</v>
      </c>
      <c r="AK32" s="13">
        <v>72</v>
      </c>
      <c r="AL32" s="13">
        <v>75</v>
      </c>
      <c r="AM32" s="13">
        <v>67</v>
      </c>
      <c r="AN32" s="13">
        <v>75</v>
      </c>
      <c r="AO32" s="13">
        <f t="shared" si="2"/>
        <v>5520</v>
      </c>
      <c r="AP32" s="18">
        <f t="shared" si="3"/>
        <v>74.5945945945946</v>
      </c>
      <c r="AQ32" s="13">
        <v>31</v>
      </c>
      <c r="AR32" s="13">
        <f t="shared" si="4"/>
        <v>53</v>
      </c>
      <c r="AS32" s="13">
        <v>27</v>
      </c>
      <c r="AT32" s="1"/>
      <c r="AW32" s="1"/>
    </row>
    <row r="33" spans="1:49" ht="14.25">
      <c r="A33" s="17" t="s">
        <v>248</v>
      </c>
      <c r="B33" s="13" t="s">
        <v>249</v>
      </c>
      <c r="C33" s="13">
        <v>87</v>
      </c>
      <c r="D33" s="13">
        <v>82</v>
      </c>
      <c r="E33" s="13">
        <v>63</v>
      </c>
      <c r="F33" s="13">
        <v>66</v>
      </c>
      <c r="G33" s="13">
        <v>70</v>
      </c>
      <c r="H33" s="13">
        <v>72</v>
      </c>
      <c r="I33" s="13">
        <v>84</v>
      </c>
      <c r="J33" s="13">
        <v>77</v>
      </c>
      <c r="K33" s="13">
        <v>76</v>
      </c>
      <c r="L33" s="13">
        <v>80</v>
      </c>
      <c r="M33" s="13">
        <v>79</v>
      </c>
      <c r="N33" s="13">
        <f t="shared" si="0"/>
        <v>2912</v>
      </c>
      <c r="O33" s="18">
        <f t="shared" si="1"/>
        <v>76.63157894736842</v>
      </c>
      <c r="P33" s="13">
        <v>29</v>
      </c>
      <c r="Q33" s="13">
        <v>76</v>
      </c>
      <c r="R33" s="13">
        <v>72</v>
      </c>
      <c r="S33" s="13">
        <v>67</v>
      </c>
      <c r="T33" s="13">
        <v>75</v>
      </c>
      <c r="U33" s="13">
        <v>62</v>
      </c>
      <c r="V33" s="13">
        <v>73</v>
      </c>
      <c r="W33" s="13">
        <v>84</v>
      </c>
      <c r="X33" s="13">
        <v>73</v>
      </c>
      <c r="Y33" s="13">
        <v>65</v>
      </c>
      <c r="Z33" s="13">
        <v>77</v>
      </c>
      <c r="AA33" s="13">
        <v>77</v>
      </c>
      <c r="AB33" s="13">
        <v>83</v>
      </c>
      <c r="AC33" s="13">
        <v>75</v>
      </c>
      <c r="AD33" s="13">
        <v>75</v>
      </c>
      <c r="AE33" s="13">
        <v>63</v>
      </c>
      <c r="AF33" s="13">
        <v>71</v>
      </c>
      <c r="AG33" s="13">
        <v>92</v>
      </c>
      <c r="AH33" s="13">
        <v>91</v>
      </c>
      <c r="AI33" s="13">
        <v>86</v>
      </c>
      <c r="AJ33" s="13">
        <v>85</v>
      </c>
      <c r="AK33" s="13">
        <v>83</v>
      </c>
      <c r="AL33" s="13">
        <v>95</v>
      </c>
      <c r="AM33" s="13">
        <v>86</v>
      </c>
      <c r="AN33" s="13">
        <v>90</v>
      </c>
      <c r="AO33" s="13">
        <f t="shared" si="2"/>
        <v>5720</v>
      </c>
      <c r="AP33" s="18">
        <f t="shared" si="3"/>
        <v>77.29729729729729</v>
      </c>
      <c r="AQ33" s="13">
        <v>27</v>
      </c>
      <c r="AR33" s="13">
        <f t="shared" si="4"/>
        <v>56</v>
      </c>
      <c r="AS33" s="13">
        <v>28</v>
      </c>
      <c r="AT33" s="1"/>
      <c r="AW33" s="1"/>
    </row>
    <row r="34" spans="1:49" ht="14.25">
      <c r="A34" s="17" t="s">
        <v>244</v>
      </c>
      <c r="B34" s="13" t="s">
        <v>245</v>
      </c>
      <c r="C34" s="13">
        <v>84</v>
      </c>
      <c r="D34" s="13">
        <v>84</v>
      </c>
      <c r="E34" s="13">
        <v>78</v>
      </c>
      <c r="F34" s="13">
        <v>71</v>
      </c>
      <c r="G34" s="13">
        <v>66</v>
      </c>
      <c r="H34" s="13">
        <v>78</v>
      </c>
      <c r="I34" s="13">
        <v>73</v>
      </c>
      <c r="J34" s="13">
        <v>72</v>
      </c>
      <c r="K34" s="13">
        <v>85</v>
      </c>
      <c r="L34" s="13">
        <v>60</v>
      </c>
      <c r="M34" s="13">
        <v>77</v>
      </c>
      <c r="N34" s="13">
        <f t="shared" si="0"/>
        <v>2832</v>
      </c>
      <c r="O34" s="18">
        <f t="shared" si="1"/>
        <v>74.52631578947368</v>
      </c>
      <c r="P34" s="13">
        <v>31</v>
      </c>
      <c r="Q34" s="13">
        <v>79</v>
      </c>
      <c r="R34" s="13">
        <v>74</v>
      </c>
      <c r="S34" s="13">
        <v>77</v>
      </c>
      <c r="T34" s="13">
        <v>71</v>
      </c>
      <c r="U34" s="13">
        <v>65</v>
      </c>
      <c r="V34" s="13">
        <v>77</v>
      </c>
      <c r="W34" s="13">
        <v>82</v>
      </c>
      <c r="X34" s="13">
        <v>84</v>
      </c>
      <c r="Y34" s="13">
        <v>86</v>
      </c>
      <c r="Z34" s="13">
        <v>86</v>
      </c>
      <c r="AA34" s="13">
        <v>86</v>
      </c>
      <c r="AB34" s="13">
        <v>78</v>
      </c>
      <c r="AC34" s="13">
        <v>60</v>
      </c>
      <c r="AD34" s="13">
        <v>72</v>
      </c>
      <c r="AE34" s="13">
        <v>78</v>
      </c>
      <c r="AF34" s="13">
        <v>66</v>
      </c>
      <c r="AG34" s="13">
        <v>85</v>
      </c>
      <c r="AH34" s="13">
        <v>80</v>
      </c>
      <c r="AI34" s="13">
        <v>88</v>
      </c>
      <c r="AJ34" s="13">
        <v>84</v>
      </c>
      <c r="AK34" s="13">
        <v>86</v>
      </c>
      <c r="AL34" s="13">
        <v>79</v>
      </c>
      <c r="AM34" s="13">
        <v>80</v>
      </c>
      <c r="AN34" s="13">
        <v>95</v>
      </c>
      <c r="AO34" s="13">
        <f t="shared" si="2"/>
        <v>5746</v>
      </c>
      <c r="AP34" s="18">
        <f t="shared" si="3"/>
        <v>77.64864864864865</v>
      </c>
      <c r="AQ34" s="13">
        <v>26</v>
      </c>
      <c r="AR34" s="13">
        <f t="shared" si="4"/>
        <v>57</v>
      </c>
      <c r="AS34" s="13">
        <v>29</v>
      </c>
      <c r="AT34" s="1"/>
      <c r="AW34" s="1"/>
    </row>
    <row r="35" spans="1:49" ht="14.25">
      <c r="A35" s="17" t="s">
        <v>242</v>
      </c>
      <c r="B35" s="13" t="s">
        <v>243</v>
      </c>
      <c r="C35" s="13">
        <v>86</v>
      </c>
      <c r="D35" s="13">
        <v>84</v>
      </c>
      <c r="E35" s="13">
        <v>81</v>
      </c>
      <c r="F35" s="13">
        <v>78</v>
      </c>
      <c r="G35" s="13">
        <v>85</v>
      </c>
      <c r="H35" s="13">
        <v>72</v>
      </c>
      <c r="I35" s="13">
        <v>79</v>
      </c>
      <c r="J35" s="13">
        <v>77</v>
      </c>
      <c r="K35" s="13">
        <v>66</v>
      </c>
      <c r="L35" s="13">
        <v>75</v>
      </c>
      <c r="M35" s="13">
        <v>67</v>
      </c>
      <c r="N35" s="13">
        <f t="shared" si="0"/>
        <v>2926</v>
      </c>
      <c r="O35" s="18">
        <f t="shared" si="1"/>
        <v>77</v>
      </c>
      <c r="P35" s="13">
        <v>27</v>
      </c>
      <c r="Q35" s="13">
        <v>83</v>
      </c>
      <c r="R35" s="13">
        <v>69</v>
      </c>
      <c r="S35" s="13">
        <v>65</v>
      </c>
      <c r="T35" s="13">
        <v>74</v>
      </c>
      <c r="U35" s="13">
        <v>80</v>
      </c>
      <c r="V35" s="13">
        <v>76</v>
      </c>
      <c r="W35" s="13">
        <v>80</v>
      </c>
      <c r="X35" s="13">
        <v>79</v>
      </c>
      <c r="Y35" s="13">
        <v>62</v>
      </c>
      <c r="Z35" s="13">
        <v>87</v>
      </c>
      <c r="AA35" s="13">
        <v>72</v>
      </c>
      <c r="AB35" s="13">
        <v>83</v>
      </c>
      <c r="AC35" s="13">
        <v>71</v>
      </c>
      <c r="AD35" s="13">
        <v>71</v>
      </c>
      <c r="AE35" s="13">
        <v>67</v>
      </c>
      <c r="AF35" s="13">
        <v>78</v>
      </c>
      <c r="AG35" s="13">
        <v>83</v>
      </c>
      <c r="AH35" s="13">
        <v>80</v>
      </c>
      <c r="AI35" s="13">
        <v>86</v>
      </c>
      <c r="AJ35" s="13">
        <v>80</v>
      </c>
      <c r="AK35" s="13">
        <v>80</v>
      </c>
      <c r="AL35" s="13">
        <v>83</v>
      </c>
      <c r="AM35" s="13">
        <v>76</v>
      </c>
      <c r="AN35" s="13">
        <v>75</v>
      </c>
      <c r="AO35" s="13">
        <f t="shared" si="2"/>
        <v>5662</v>
      </c>
      <c r="AP35" s="18">
        <f t="shared" si="3"/>
        <v>76.51351351351352</v>
      </c>
      <c r="AQ35" s="13">
        <v>30</v>
      </c>
      <c r="AR35" s="13">
        <f t="shared" si="4"/>
        <v>57</v>
      </c>
      <c r="AS35" s="13">
        <v>29</v>
      </c>
      <c r="AT35" s="1"/>
      <c r="AW35" s="1"/>
    </row>
    <row r="36" spans="1:49" ht="14.25">
      <c r="A36" s="17" t="s">
        <v>246</v>
      </c>
      <c r="B36" s="13" t="s">
        <v>247</v>
      </c>
      <c r="C36" s="13">
        <v>82</v>
      </c>
      <c r="D36" s="13">
        <v>83</v>
      </c>
      <c r="E36" s="13">
        <v>62</v>
      </c>
      <c r="F36" s="13">
        <v>74</v>
      </c>
      <c r="G36" s="13">
        <v>69</v>
      </c>
      <c r="H36" s="13">
        <v>80</v>
      </c>
      <c r="I36" s="13">
        <v>80</v>
      </c>
      <c r="J36" s="13">
        <v>69</v>
      </c>
      <c r="K36" s="13">
        <v>82</v>
      </c>
      <c r="L36" s="13">
        <v>72</v>
      </c>
      <c r="M36" s="13">
        <v>71</v>
      </c>
      <c r="N36" s="13">
        <f t="shared" si="0"/>
        <v>2850</v>
      </c>
      <c r="O36" s="18">
        <f t="shared" si="1"/>
        <v>75</v>
      </c>
      <c r="P36" s="13">
        <v>30</v>
      </c>
      <c r="Q36" s="13">
        <v>89</v>
      </c>
      <c r="R36" s="13">
        <v>78</v>
      </c>
      <c r="S36" s="13">
        <v>75</v>
      </c>
      <c r="T36" s="13">
        <v>80</v>
      </c>
      <c r="U36" s="13">
        <v>69</v>
      </c>
      <c r="V36" s="13">
        <v>76</v>
      </c>
      <c r="W36" s="13">
        <v>70</v>
      </c>
      <c r="X36" s="13">
        <v>63</v>
      </c>
      <c r="Y36" s="13">
        <v>73</v>
      </c>
      <c r="Z36" s="13">
        <v>77</v>
      </c>
      <c r="AA36" s="13">
        <v>71</v>
      </c>
      <c r="AB36" s="13">
        <v>78</v>
      </c>
      <c r="AC36" s="13">
        <v>80</v>
      </c>
      <c r="AD36" s="13">
        <v>66</v>
      </c>
      <c r="AE36" s="13">
        <v>82</v>
      </c>
      <c r="AF36" s="13">
        <v>70</v>
      </c>
      <c r="AG36" s="13">
        <v>78</v>
      </c>
      <c r="AH36" s="13">
        <v>83</v>
      </c>
      <c r="AI36" s="13">
        <v>92</v>
      </c>
      <c r="AJ36" s="13">
        <v>85</v>
      </c>
      <c r="AK36" s="13">
        <v>80</v>
      </c>
      <c r="AL36" s="13">
        <v>78</v>
      </c>
      <c r="AM36" s="13">
        <v>84</v>
      </c>
      <c r="AN36" s="13">
        <v>70</v>
      </c>
      <c r="AO36" s="13">
        <f t="shared" si="2"/>
        <v>5677</v>
      </c>
      <c r="AP36" s="18">
        <f t="shared" si="3"/>
        <v>76.71621621621621</v>
      </c>
      <c r="AQ36" s="13">
        <v>29</v>
      </c>
      <c r="AR36" s="13">
        <f t="shared" si="4"/>
        <v>59</v>
      </c>
      <c r="AS36" s="13">
        <v>31</v>
      </c>
      <c r="AT36" s="1"/>
      <c r="AW36" s="1"/>
    </row>
    <row r="37" spans="1:45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4.25">
      <c r="A39" s="17" t="s">
        <v>250</v>
      </c>
      <c r="B39" s="13" t="s">
        <v>251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20" t="s">
        <v>136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4"/>
      <c r="AS39" s="14"/>
    </row>
    <row r="40" spans="1:45" ht="11.25" customHeight="1">
      <c r="A40" s="17" t="s">
        <v>252</v>
      </c>
      <c r="B40" s="13" t="s">
        <v>253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0" t="s">
        <v>136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4"/>
      <c r="AS40" s="14"/>
    </row>
    <row r="41" spans="1:45" ht="14.25">
      <c r="A41" s="17" t="s">
        <v>254</v>
      </c>
      <c r="B41" s="13" t="s">
        <v>255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0" t="s">
        <v>136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4"/>
      <c r="AS41" s="14"/>
    </row>
    <row r="42" spans="1:45" ht="14.25">
      <c r="A42" s="17" t="s">
        <v>256</v>
      </c>
      <c r="B42" s="13" t="s">
        <v>257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0" t="s">
        <v>136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4"/>
      <c r="AS42" s="14"/>
    </row>
    <row r="43" spans="1:45" ht="14.25">
      <c r="A43" s="17" t="s">
        <v>258</v>
      </c>
      <c r="B43" s="13" t="s">
        <v>259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0" t="s">
        <v>136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4"/>
      <c r="AS43" s="14"/>
    </row>
    <row r="44" spans="1:45" ht="14.25">
      <c r="A44" s="17" t="s">
        <v>260</v>
      </c>
      <c r="B44" s="13" t="s">
        <v>261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 t="s">
        <v>136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4"/>
      <c r="AS44" s="14"/>
    </row>
    <row r="45" spans="1:45" s="8" customFormat="1" ht="14.25">
      <c r="A45" s="21" t="s">
        <v>262</v>
      </c>
      <c r="B45" s="22" t="s">
        <v>263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 t="s">
        <v>136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39" ht="14.25">
      <c r="A46" s="2"/>
      <c r="B46" s="2"/>
      <c r="C46" s="2"/>
      <c r="D46" s="2"/>
      <c r="E46" s="2"/>
      <c r="F46" s="2"/>
      <c r="G46" s="2"/>
      <c r="H46" s="2"/>
      <c r="I46" s="2"/>
      <c r="Q46" s="2"/>
      <c r="R46" s="2"/>
      <c r="S46" s="2"/>
      <c r="T46" s="2"/>
      <c r="U46" s="2"/>
      <c r="V46" s="37" t="s">
        <v>390</v>
      </c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M46" s="2"/>
    </row>
    <row r="47" spans="1:39" ht="14.25">
      <c r="A47" s="2"/>
      <c r="B47" s="2"/>
      <c r="C47" s="2"/>
      <c r="D47" s="2"/>
      <c r="E47" s="2"/>
      <c r="F47" s="2"/>
      <c r="G47" s="2"/>
      <c r="H47" s="2"/>
      <c r="I47" s="2"/>
      <c r="Q47" s="2"/>
      <c r="R47" s="2"/>
      <c r="S47" s="2"/>
      <c r="T47" s="2"/>
      <c r="U47" s="2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M47" s="2"/>
    </row>
    <row r="48" spans="1:39" ht="14.25">
      <c r="A48" s="2"/>
      <c r="B48" s="2"/>
      <c r="C48" s="2"/>
      <c r="D48" s="2"/>
      <c r="E48" s="2"/>
      <c r="F48" s="2"/>
      <c r="G48" s="2"/>
      <c r="H48" s="2"/>
      <c r="I48" s="2"/>
      <c r="Q48" s="2"/>
      <c r="R48" s="2"/>
      <c r="S48" s="2"/>
      <c r="T48" s="2"/>
      <c r="U48" s="2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M48" s="2"/>
    </row>
  </sheetData>
  <sheetProtection/>
  <mergeCells count="4">
    <mergeCell ref="A1:AS1"/>
    <mergeCell ref="A2:P2"/>
    <mergeCell ref="Q2:AS2"/>
    <mergeCell ref="V46:AI48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7.375" style="6" customWidth="1"/>
    <col min="2" max="2" width="5.25390625" style="6" customWidth="1"/>
    <col min="3" max="3" width="4.00390625" style="6" customWidth="1"/>
    <col min="4" max="4" width="3.50390625" style="6" customWidth="1"/>
    <col min="5" max="5" width="3.375" style="6" customWidth="1"/>
    <col min="6" max="6" width="3.875" style="6" customWidth="1"/>
    <col min="7" max="7" width="4.875" style="6" customWidth="1"/>
    <col min="8" max="8" width="3.75390625" style="6" customWidth="1"/>
    <col min="9" max="9" width="3.625" style="6" customWidth="1"/>
    <col min="10" max="10" width="4.75390625" style="6" customWidth="1"/>
    <col min="11" max="12" width="5.00390625" style="6" customWidth="1"/>
    <col min="13" max="13" width="3.50390625" style="6" customWidth="1"/>
    <col min="14" max="14" width="3.75390625" style="6" customWidth="1"/>
    <col min="15" max="15" width="5.125" style="6" customWidth="1"/>
    <col min="16" max="16" width="2.50390625" style="6" customWidth="1"/>
    <col min="17" max="17" width="3.75390625" style="6" customWidth="1"/>
    <col min="18" max="18" width="2.75390625" style="6" customWidth="1"/>
    <col min="19" max="19" width="2.875" style="6" customWidth="1"/>
    <col min="20" max="20" width="2.75390625" style="6" customWidth="1"/>
    <col min="21" max="22" width="2.50390625" style="6" customWidth="1"/>
    <col min="23" max="23" width="4.75390625" style="6" customWidth="1"/>
    <col min="24" max="25" width="5.00390625" style="6" customWidth="1"/>
    <col min="26" max="26" width="3.75390625" style="6" customWidth="1"/>
    <col min="27" max="28" width="4.875" style="6" customWidth="1"/>
    <col min="29" max="29" width="5.00390625" style="6" customWidth="1"/>
    <col min="30" max="30" width="4.875" style="6" customWidth="1"/>
    <col min="31" max="31" width="2.375" style="6" customWidth="1"/>
    <col min="32" max="32" width="4.875" style="6" customWidth="1"/>
    <col min="33" max="33" width="4.75390625" style="6" customWidth="1"/>
    <col min="34" max="34" width="5.00390625" style="6" customWidth="1"/>
    <col min="35" max="35" width="4.00390625" style="6" customWidth="1"/>
    <col min="36" max="36" width="5.00390625" style="6" customWidth="1"/>
    <col min="37" max="37" width="3.75390625" style="6" customWidth="1"/>
    <col min="38" max="38" width="4.125" style="6" customWidth="1"/>
    <col min="39" max="39" width="3.625" style="6" customWidth="1"/>
    <col min="40" max="40" width="4.50390625" style="6" customWidth="1"/>
    <col min="41" max="41" width="5.00390625" style="6" customWidth="1"/>
    <col min="42" max="43" width="3.625" style="6" customWidth="1"/>
    <col min="44" max="44" width="4.50390625" style="6" customWidth="1"/>
    <col min="45" max="45" width="5.50390625" style="6" customWidth="1"/>
    <col min="46" max="46" width="2.50390625" style="6" customWidth="1"/>
    <col min="47" max="47" width="2.875" style="5" customWidth="1"/>
    <col min="48" max="48" width="2.375" style="5" customWidth="1"/>
    <col min="49" max="49" width="13.25390625" style="6" customWidth="1"/>
    <col min="50" max="16384" width="9.00390625" style="6" customWidth="1"/>
  </cols>
  <sheetData>
    <row r="1" spans="1:48" ht="27">
      <c r="A1" s="40" t="s">
        <v>388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1"/>
      <c r="AV1" s="41"/>
    </row>
    <row r="2" spans="1:48" ht="20.25">
      <c r="A2" s="4"/>
      <c r="B2" s="9"/>
      <c r="C2" s="42" t="s">
        <v>135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2" t="s">
        <v>65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1"/>
      <c r="AT2" s="41"/>
      <c r="AU2" s="3"/>
      <c r="AV2" s="3"/>
    </row>
    <row r="3" spans="1:48" ht="12">
      <c r="A3" s="13" t="s">
        <v>138</v>
      </c>
      <c r="B3" s="13" t="s">
        <v>139</v>
      </c>
      <c r="C3" s="13" t="s">
        <v>140</v>
      </c>
      <c r="D3" s="13"/>
      <c r="E3" s="13" t="s">
        <v>141</v>
      </c>
      <c r="F3" s="13" t="s">
        <v>142</v>
      </c>
      <c r="G3" s="13" t="s">
        <v>143</v>
      </c>
      <c r="H3" s="13" t="s">
        <v>144</v>
      </c>
      <c r="I3" s="13" t="s">
        <v>145</v>
      </c>
      <c r="J3" s="13" t="s">
        <v>146</v>
      </c>
      <c r="K3" s="13" t="s">
        <v>264</v>
      </c>
      <c r="L3" s="13" t="s">
        <v>147</v>
      </c>
      <c r="M3" s="13" t="s">
        <v>144</v>
      </c>
      <c r="N3" s="13"/>
      <c r="O3" s="13"/>
      <c r="P3" s="13"/>
      <c r="Q3" s="13" t="s">
        <v>148</v>
      </c>
      <c r="R3" s="13"/>
      <c r="S3" s="13"/>
      <c r="T3" s="13"/>
      <c r="U3" s="13"/>
      <c r="V3" s="13"/>
      <c r="W3" s="13" t="s">
        <v>155</v>
      </c>
      <c r="X3" s="13" t="s">
        <v>155</v>
      </c>
      <c r="Y3" s="13" t="s">
        <v>395</v>
      </c>
      <c r="Z3" s="13" t="s">
        <v>144</v>
      </c>
      <c r="AA3" s="13" t="s">
        <v>144</v>
      </c>
      <c r="AB3" s="13" t="s">
        <v>148</v>
      </c>
      <c r="AC3" s="13" t="s">
        <v>151</v>
      </c>
      <c r="AD3" s="13" t="s">
        <v>152</v>
      </c>
      <c r="AE3" s="13" t="s">
        <v>153</v>
      </c>
      <c r="AF3" s="13" t="s">
        <v>154</v>
      </c>
      <c r="AG3" s="13" t="s">
        <v>146</v>
      </c>
      <c r="AH3" s="13" t="s">
        <v>265</v>
      </c>
      <c r="AI3" s="13" t="s">
        <v>156</v>
      </c>
      <c r="AJ3" s="13" t="s">
        <v>157</v>
      </c>
      <c r="AK3" s="13" t="s">
        <v>266</v>
      </c>
      <c r="AL3" s="13" t="s">
        <v>267</v>
      </c>
      <c r="AM3" s="13" t="s">
        <v>268</v>
      </c>
      <c r="AN3" s="13" t="s">
        <v>144</v>
      </c>
      <c r="AO3" s="13" t="s">
        <v>143</v>
      </c>
      <c r="AP3" s="13" t="s">
        <v>146</v>
      </c>
      <c r="AQ3" s="13" t="s">
        <v>269</v>
      </c>
      <c r="AR3" s="13"/>
      <c r="AS3" s="13"/>
      <c r="AT3" s="13"/>
      <c r="AU3" s="13" t="s">
        <v>270</v>
      </c>
      <c r="AV3" s="13" t="s">
        <v>271</v>
      </c>
    </row>
    <row r="4" spans="1:48" ht="12">
      <c r="A4" s="13"/>
      <c r="B4" s="13"/>
      <c r="C4" s="13" t="s">
        <v>163</v>
      </c>
      <c r="D4" s="13"/>
      <c r="E4" s="13" t="s">
        <v>41</v>
      </c>
      <c r="F4" s="13" t="s">
        <v>164</v>
      </c>
      <c r="G4" s="13" t="s">
        <v>165</v>
      </c>
      <c r="H4" s="13" t="s">
        <v>140</v>
      </c>
      <c r="I4" s="13" t="s">
        <v>166</v>
      </c>
      <c r="J4" s="13" t="s">
        <v>140</v>
      </c>
      <c r="K4" s="13" t="s">
        <v>272</v>
      </c>
      <c r="L4" s="13" t="s">
        <v>140</v>
      </c>
      <c r="M4" s="13" t="s">
        <v>273</v>
      </c>
      <c r="N4" s="13" t="s">
        <v>167</v>
      </c>
      <c r="O4" s="13" t="s">
        <v>167</v>
      </c>
      <c r="P4" s="13" t="s">
        <v>383</v>
      </c>
      <c r="Q4" s="13" t="s">
        <v>168</v>
      </c>
      <c r="R4" s="13"/>
      <c r="S4" s="13"/>
      <c r="T4" s="13"/>
      <c r="U4" s="13"/>
      <c r="V4" s="13"/>
      <c r="W4" s="13" t="s">
        <v>174</v>
      </c>
      <c r="X4" s="13" t="s">
        <v>174</v>
      </c>
      <c r="Y4" s="13" t="s">
        <v>396</v>
      </c>
      <c r="Z4" s="13" t="s">
        <v>48</v>
      </c>
      <c r="AA4" s="13" t="s">
        <v>140</v>
      </c>
      <c r="AB4" s="13" t="s">
        <v>274</v>
      </c>
      <c r="AC4" s="13" t="s">
        <v>171</v>
      </c>
      <c r="AD4" s="13" t="s">
        <v>275</v>
      </c>
      <c r="AE4" s="13" t="s">
        <v>52</v>
      </c>
      <c r="AF4" s="13" t="s">
        <v>173</v>
      </c>
      <c r="AG4" s="13" t="s">
        <v>276</v>
      </c>
      <c r="AH4" s="13" t="s">
        <v>277</v>
      </c>
      <c r="AI4" s="13" t="s">
        <v>278</v>
      </c>
      <c r="AJ4" s="13" t="s">
        <v>176</v>
      </c>
      <c r="AK4" s="13" t="s">
        <v>279</v>
      </c>
      <c r="AL4" s="13" t="s">
        <v>280</v>
      </c>
      <c r="AM4" s="13" t="s">
        <v>144</v>
      </c>
      <c r="AN4" s="13" t="s">
        <v>281</v>
      </c>
      <c r="AO4" s="13" t="s">
        <v>282</v>
      </c>
      <c r="AP4" s="13" t="s">
        <v>267</v>
      </c>
      <c r="AQ4" s="13" t="s">
        <v>41</v>
      </c>
      <c r="AR4" s="13" t="s">
        <v>167</v>
      </c>
      <c r="AS4" s="13" t="s">
        <v>167</v>
      </c>
      <c r="AT4" s="13" t="s">
        <v>383</v>
      </c>
      <c r="AU4" s="13" t="s">
        <v>283</v>
      </c>
      <c r="AV4" s="13" t="s">
        <v>270</v>
      </c>
    </row>
    <row r="5" spans="1:48" ht="12">
      <c r="A5" s="13"/>
      <c r="B5" s="13"/>
      <c r="C5" s="13" t="s">
        <v>179</v>
      </c>
      <c r="D5" s="13">
        <v>2</v>
      </c>
      <c r="E5" s="13"/>
      <c r="F5" s="13" t="s">
        <v>43</v>
      </c>
      <c r="G5" s="13" t="s">
        <v>46</v>
      </c>
      <c r="H5" s="13" t="s">
        <v>41</v>
      </c>
      <c r="I5" s="13" t="s">
        <v>41</v>
      </c>
      <c r="J5" s="13" t="s">
        <v>50</v>
      </c>
      <c r="K5" s="13" t="s">
        <v>284</v>
      </c>
      <c r="L5" s="13" t="s">
        <v>50</v>
      </c>
      <c r="M5" s="13" t="s">
        <v>41</v>
      </c>
      <c r="N5" s="13" t="s">
        <v>180</v>
      </c>
      <c r="O5" s="13" t="s">
        <v>187</v>
      </c>
      <c r="P5" s="13" t="s">
        <v>382</v>
      </c>
      <c r="Q5" s="13" t="s">
        <v>181</v>
      </c>
      <c r="R5" s="13" t="s">
        <v>182</v>
      </c>
      <c r="S5" s="13" t="s">
        <v>183</v>
      </c>
      <c r="T5" s="13" t="s">
        <v>184</v>
      </c>
      <c r="U5" s="13" t="s">
        <v>285</v>
      </c>
      <c r="V5" s="13" t="s">
        <v>286</v>
      </c>
      <c r="W5" s="13" t="s">
        <v>185</v>
      </c>
      <c r="X5" s="13" t="s">
        <v>186</v>
      </c>
      <c r="Y5" s="13" t="s">
        <v>397</v>
      </c>
      <c r="Z5" s="13"/>
      <c r="AA5" s="13" t="s">
        <v>68</v>
      </c>
      <c r="AB5" s="13" t="s">
        <v>42</v>
      </c>
      <c r="AC5" s="13" t="s">
        <v>51</v>
      </c>
      <c r="AD5" s="13" t="s">
        <v>69</v>
      </c>
      <c r="AE5" s="13"/>
      <c r="AF5" s="13" t="s">
        <v>45</v>
      </c>
      <c r="AG5" s="13" t="s">
        <v>287</v>
      </c>
      <c r="AH5" s="13" t="s">
        <v>288</v>
      </c>
      <c r="AI5" s="13" t="s">
        <v>289</v>
      </c>
      <c r="AJ5" s="13" t="s">
        <v>44</v>
      </c>
      <c r="AK5" s="13" t="s">
        <v>288</v>
      </c>
      <c r="AL5" s="13" t="s">
        <v>288</v>
      </c>
      <c r="AM5" s="13" t="s">
        <v>70</v>
      </c>
      <c r="AN5" s="13" t="s">
        <v>290</v>
      </c>
      <c r="AO5" s="13" t="s">
        <v>71</v>
      </c>
      <c r="AP5" s="13" t="s">
        <v>290</v>
      </c>
      <c r="AQ5" s="13"/>
      <c r="AR5" s="13" t="s">
        <v>180</v>
      </c>
      <c r="AS5" s="13" t="s">
        <v>187</v>
      </c>
      <c r="AT5" s="13" t="s">
        <v>283</v>
      </c>
      <c r="AU5" s="13" t="s">
        <v>291</v>
      </c>
      <c r="AV5" s="13" t="s">
        <v>283</v>
      </c>
    </row>
    <row r="6" spans="1:48" ht="12">
      <c r="A6" s="17" t="s">
        <v>292</v>
      </c>
      <c r="B6" s="13" t="s">
        <v>293</v>
      </c>
      <c r="C6" s="13">
        <v>85</v>
      </c>
      <c r="D6" s="13">
        <v>92</v>
      </c>
      <c r="E6" s="13">
        <v>90</v>
      </c>
      <c r="F6" s="13">
        <v>85</v>
      </c>
      <c r="G6" s="13">
        <v>94</v>
      </c>
      <c r="H6" s="13">
        <v>90</v>
      </c>
      <c r="I6" s="13">
        <v>92</v>
      </c>
      <c r="J6" s="13">
        <v>83</v>
      </c>
      <c r="K6" s="13">
        <v>82</v>
      </c>
      <c r="L6" s="13">
        <v>88</v>
      </c>
      <c r="M6" s="13">
        <v>92</v>
      </c>
      <c r="N6" s="13">
        <f aca="true" t="shared" si="0" ref="N6:N13">O6*38</f>
        <v>3361</v>
      </c>
      <c r="O6" s="18">
        <f aca="true" t="shared" si="1" ref="O6:O13">(C6*4+D6*2+E6*2+F6*3+G6*4+H6*4+I6*4+J6*4+K6*3+L6*4+M6*4)/38</f>
        <v>88.44736842105263</v>
      </c>
      <c r="P6" s="31">
        <v>1</v>
      </c>
      <c r="Q6" s="13">
        <v>90</v>
      </c>
      <c r="R6" s="13">
        <v>85</v>
      </c>
      <c r="S6" s="13">
        <v>92</v>
      </c>
      <c r="T6" s="13">
        <v>94</v>
      </c>
      <c r="U6" s="13">
        <v>89</v>
      </c>
      <c r="V6" s="13">
        <v>91</v>
      </c>
      <c r="W6" s="13">
        <v>95</v>
      </c>
      <c r="X6" s="13">
        <v>93</v>
      </c>
      <c r="Y6" s="13">
        <v>84</v>
      </c>
      <c r="Z6" s="13">
        <v>93</v>
      </c>
      <c r="AA6" s="13">
        <v>95</v>
      </c>
      <c r="AB6" s="13">
        <v>84</v>
      </c>
      <c r="AC6" s="13">
        <v>90</v>
      </c>
      <c r="AD6" s="13">
        <v>87</v>
      </c>
      <c r="AE6" s="13">
        <v>86</v>
      </c>
      <c r="AF6" s="13">
        <v>83</v>
      </c>
      <c r="AG6" s="13">
        <v>87</v>
      </c>
      <c r="AH6" s="13">
        <v>92</v>
      </c>
      <c r="AI6" s="13">
        <v>83</v>
      </c>
      <c r="AJ6" s="13">
        <v>82</v>
      </c>
      <c r="AK6" s="13">
        <v>90</v>
      </c>
      <c r="AL6" s="13">
        <v>95</v>
      </c>
      <c r="AM6" s="13">
        <v>96</v>
      </c>
      <c r="AN6" s="13">
        <v>92</v>
      </c>
      <c r="AO6" s="13">
        <v>94</v>
      </c>
      <c r="AP6" s="13">
        <v>88</v>
      </c>
      <c r="AQ6" s="13">
        <v>86</v>
      </c>
      <c r="AR6" s="13">
        <f aca="true" t="shared" si="2" ref="AR6:AR13">AS6*92</f>
        <v>8240</v>
      </c>
      <c r="AS6" s="18">
        <f aca="true" t="shared" si="3" ref="AS6:AS13">(Q6*4+R6*4+S6*4+T6*4+U6*4+V6*4+W6*1+X6*1+Y6*4+Z6*3+AA6*4+AB6*4+AC6*3+AD6*3+AE6*3+AF6*3+AG6*2+AH6*6+AI6*4+AJ6*2+AK6*4+AL6*3+AM6*4+AN6*4+AO6*4+AP6*4+AQ6*2)/92</f>
        <v>89.56521739130434</v>
      </c>
      <c r="AT6" s="13">
        <v>1</v>
      </c>
      <c r="AU6" s="24">
        <f aca="true" t="shared" si="4" ref="AU6:AU13">SUM(P6+AT6)</f>
        <v>2</v>
      </c>
      <c r="AV6" s="13">
        <v>1</v>
      </c>
    </row>
    <row r="7" spans="1:48" ht="12">
      <c r="A7" s="17" t="s">
        <v>294</v>
      </c>
      <c r="B7" s="13" t="s">
        <v>295</v>
      </c>
      <c r="C7" s="13">
        <v>88</v>
      </c>
      <c r="D7" s="13">
        <v>81</v>
      </c>
      <c r="E7" s="13">
        <v>92</v>
      </c>
      <c r="F7" s="13">
        <v>85</v>
      </c>
      <c r="G7" s="13">
        <v>94</v>
      </c>
      <c r="H7" s="13">
        <v>82</v>
      </c>
      <c r="I7" s="13">
        <v>88</v>
      </c>
      <c r="J7" s="13">
        <v>86</v>
      </c>
      <c r="K7" s="13">
        <v>85</v>
      </c>
      <c r="L7" s="13">
        <v>85</v>
      </c>
      <c r="M7" s="13">
        <v>92</v>
      </c>
      <c r="N7" s="13">
        <f t="shared" si="0"/>
        <v>3315.9999999999995</v>
      </c>
      <c r="O7" s="18">
        <f t="shared" si="1"/>
        <v>87.26315789473684</v>
      </c>
      <c r="P7" s="31">
        <v>2</v>
      </c>
      <c r="Q7" s="13">
        <v>91</v>
      </c>
      <c r="R7" s="13">
        <v>92</v>
      </c>
      <c r="S7" s="13">
        <v>83</v>
      </c>
      <c r="T7" s="13">
        <v>95</v>
      </c>
      <c r="U7" s="13">
        <v>91</v>
      </c>
      <c r="V7" s="13">
        <v>90</v>
      </c>
      <c r="W7" s="13">
        <v>85</v>
      </c>
      <c r="X7" s="13">
        <v>67</v>
      </c>
      <c r="Y7" s="13">
        <v>94</v>
      </c>
      <c r="Z7" s="13">
        <v>90</v>
      </c>
      <c r="AA7" s="13">
        <v>95</v>
      </c>
      <c r="AB7" s="13">
        <v>77</v>
      </c>
      <c r="AC7" s="13">
        <v>74</v>
      </c>
      <c r="AD7" s="13">
        <v>89</v>
      </c>
      <c r="AE7" s="13">
        <v>89</v>
      </c>
      <c r="AF7" s="13">
        <v>80</v>
      </c>
      <c r="AG7" s="13">
        <v>92</v>
      </c>
      <c r="AH7" s="13">
        <v>87</v>
      </c>
      <c r="AI7" s="13">
        <v>78</v>
      </c>
      <c r="AJ7" s="13">
        <v>86</v>
      </c>
      <c r="AK7" s="13">
        <v>87</v>
      </c>
      <c r="AL7" s="13">
        <v>96</v>
      </c>
      <c r="AM7" s="13">
        <v>96</v>
      </c>
      <c r="AN7" s="13">
        <v>95</v>
      </c>
      <c r="AO7" s="13">
        <v>94</v>
      </c>
      <c r="AP7" s="13">
        <v>92</v>
      </c>
      <c r="AQ7" s="13">
        <v>94</v>
      </c>
      <c r="AR7" s="13">
        <f t="shared" si="2"/>
        <v>8172</v>
      </c>
      <c r="AS7" s="18">
        <f t="shared" si="3"/>
        <v>88.82608695652173</v>
      </c>
      <c r="AT7" s="13">
        <v>2</v>
      </c>
      <c r="AU7" s="24">
        <f t="shared" si="4"/>
        <v>4</v>
      </c>
      <c r="AV7" s="13">
        <v>2</v>
      </c>
    </row>
    <row r="8" spans="1:48" ht="12">
      <c r="A8" s="17" t="s">
        <v>296</v>
      </c>
      <c r="B8" s="13" t="s">
        <v>297</v>
      </c>
      <c r="C8" s="13">
        <v>87</v>
      </c>
      <c r="D8" s="13">
        <v>82</v>
      </c>
      <c r="E8" s="13">
        <v>87</v>
      </c>
      <c r="F8" s="13">
        <v>79</v>
      </c>
      <c r="G8" s="13">
        <v>78</v>
      </c>
      <c r="H8" s="13">
        <v>87</v>
      </c>
      <c r="I8" s="13">
        <v>79</v>
      </c>
      <c r="J8" s="13">
        <v>84</v>
      </c>
      <c r="K8" s="13">
        <v>83</v>
      </c>
      <c r="L8" s="13">
        <v>85</v>
      </c>
      <c r="M8" s="13">
        <v>90</v>
      </c>
      <c r="N8" s="13">
        <f t="shared" si="0"/>
        <v>3184</v>
      </c>
      <c r="O8" s="18">
        <f t="shared" si="1"/>
        <v>83.78947368421052</v>
      </c>
      <c r="P8" s="31">
        <v>3</v>
      </c>
      <c r="Q8" s="13">
        <v>86</v>
      </c>
      <c r="R8" s="13">
        <v>85</v>
      </c>
      <c r="S8" s="13">
        <v>87</v>
      </c>
      <c r="T8" s="13">
        <v>87</v>
      </c>
      <c r="U8" s="13">
        <v>83</v>
      </c>
      <c r="V8" s="13">
        <v>86</v>
      </c>
      <c r="W8" s="13">
        <v>83</v>
      </c>
      <c r="X8" s="13">
        <v>91</v>
      </c>
      <c r="Y8" s="13">
        <v>88</v>
      </c>
      <c r="Z8" s="13">
        <v>95</v>
      </c>
      <c r="AA8" s="13">
        <v>95</v>
      </c>
      <c r="AB8" s="13">
        <v>80</v>
      </c>
      <c r="AC8" s="13">
        <v>81</v>
      </c>
      <c r="AD8" s="13">
        <v>82</v>
      </c>
      <c r="AE8" s="13">
        <v>89</v>
      </c>
      <c r="AF8" s="13">
        <v>72</v>
      </c>
      <c r="AG8" s="13">
        <v>91</v>
      </c>
      <c r="AH8" s="13">
        <v>89</v>
      </c>
      <c r="AI8" s="13">
        <v>61</v>
      </c>
      <c r="AJ8" s="13">
        <v>82</v>
      </c>
      <c r="AK8" s="13">
        <v>90</v>
      </c>
      <c r="AL8" s="13">
        <v>95</v>
      </c>
      <c r="AM8" s="13">
        <v>95</v>
      </c>
      <c r="AN8" s="13">
        <v>95</v>
      </c>
      <c r="AO8" s="13">
        <v>92</v>
      </c>
      <c r="AP8" s="13">
        <v>92</v>
      </c>
      <c r="AQ8" s="13">
        <v>89</v>
      </c>
      <c r="AR8" s="13">
        <f t="shared" si="2"/>
        <v>7982</v>
      </c>
      <c r="AS8" s="18">
        <f t="shared" si="3"/>
        <v>86.76086956521739</v>
      </c>
      <c r="AT8" s="13">
        <v>3</v>
      </c>
      <c r="AU8" s="24">
        <f t="shared" si="4"/>
        <v>6</v>
      </c>
      <c r="AV8" s="13">
        <v>3</v>
      </c>
    </row>
    <row r="9" spans="1:48" ht="12">
      <c r="A9" s="17" t="s">
        <v>298</v>
      </c>
      <c r="B9" s="13" t="s">
        <v>299</v>
      </c>
      <c r="C9" s="13">
        <v>85</v>
      </c>
      <c r="D9" s="13">
        <v>90</v>
      </c>
      <c r="E9" s="13">
        <v>89</v>
      </c>
      <c r="F9" s="13">
        <v>83</v>
      </c>
      <c r="G9" s="13">
        <v>82</v>
      </c>
      <c r="H9" s="13">
        <v>77</v>
      </c>
      <c r="I9" s="13">
        <v>84</v>
      </c>
      <c r="J9" s="13">
        <v>66</v>
      </c>
      <c r="K9" s="13">
        <v>78</v>
      </c>
      <c r="L9" s="13">
        <v>90</v>
      </c>
      <c r="M9" s="13">
        <v>87</v>
      </c>
      <c r="N9" s="13">
        <f t="shared" si="0"/>
        <v>3125.0000000000005</v>
      </c>
      <c r="O9" s="18">
        <f t="shared" si="1"/>
        <v>82.23684210526316</v>
      </c>
      <c r="P9" s="31">
        <v>4</v>
      </c>
      <c r="Q9" s="13">
        <v>86</v>
      </c>
      <c r="R9" s="13">
        <v>87</v>
      </c>
      <c r="S9" s="13">
        <v>88</v>
      </c>
      <c r="T9" s="13">
        <v>87</v>
      </c>
      <c r="U9" s="13">
        <v>90</v>
      </c>
      <c r="V9" s="13">
        <v>82</v>
      </c>
      <c r="W9" s="13">
        <v>82</v>
      </c>
      <c r="X9" s="13">
        <v>90</v>
      </c>
      <c r="Y9" s="13">
        <v>84</v>
      </c>
      <c r="Z9" s="13">
        <v>82</v>
      </c>
      <c r="AA9" s="13">
        <v>95</v>
      </c>
      <c r="AB9" s="13">
        <v>61</v>
      </c>
      <c r="AC9" s="13">
        <v>65</v>
      </c>
      <c r="AD9" s="13">
        <v>84</v>
      </c>
      <c r="AE9" s="13">
        <v>88</v>
      </c>
      <c r="AF9" s="13">
        <v>71</v>
      </c>
      <c r="AG9" s="13">
        <v>87</v>
      </c>
      <c r="AH9" s="13">
        <v>89</v>
      </c>
      <c r="AI9" s="13">
        <v>64</v>
      </c>
      <c r="AJ9" s="13">
        <v>73</v>
      </c>
      <c r="AK9" s="13">
        <v>85</v>
      </c>
      <c r="AL9" s="13">
        <v>90</v>
      </c>
      <c r="AM9" s="13">
        <v>96</v>
      </c>
      <c r="AN9" s="13">
        <v>80</v>
      </c>
      <c r="AO9" s="13">
        <v>93</v>
      </c>
      <c r="AP9" s="13">
        <v>91</v>
      </c>
      <c r="AQ9" s="13">
        <v>92</v>
      </c>
      <c r="AR9" s="13">
        <f t="shared" si="2"/>
        <v>7726</v>
      </c>
      <c r="AS9" s="18">
        <f t="shared" si="3"/>
        <v>83.97826086956522</v>
      </c>
      <c r="AT9" s="13">
        <v>4</v>
      </c>
      <c r="AU9" s="24">
        <f t="shared" si="4"/>
        <v>8</v>
      </c>
      <c r="AV9" s="13">
        <v>4</v>
      </c>
    </row>
    <row r="10" spans="1:48" ht="12">
      <c r="A10" s="17" t="s">
        <v>300</v>
      </c>
      <c r="B10" s="13" t="s">
        <v>301</v>
      </c>
      <c r="C10" s="13">
        <v>86</v>
      </c>
      <c r="D10" s="13">
        <v>90</v>
      </c>
      <c r="E10" s="13">
        <v>86</v>
      </c>
      <c r="F10" s="13">
        <v>77</v>
      </c>
      <c r="G10" s="13">
        <v>85</v>
      </c>
      <c r="H10" s="13">
        <v>74</v>
      </c>
      <c r="I10" s="13">
        <v>80</v>
      </c>
      <c r="J10" s="13">
        <v>63</v>
      </c>
      <c r="K10" s="13">
        <v>81</v>
      </c>
      <c r="L10" s="13">
        <v>82</v>
      </c>
      <c r="M10" s="13">
        <v>82</v>
      </c>
      <c r="N10" s="13">
        <f t="shared" si="0"/>
        <v>3034</v>
      </c>
      <c r="O10" s="18">
        <f t="shared" si="1"/>
        <v>79.84210526315789</v>
      </c>
      <c r="P10" s="31">
        <v>6</v>
      </c>
      <c r="Q10" s="13">
        <v>90</v>
      </c>
      <c r="R10" s="13">
        <v>88</v>
      </c>
      <c r="S10" s="13">
        <v>90</v>
      </c>
      <c r="T10" s="13">
        <v>89</v>
      </c>
      <c r="U10" s="13">
        <v>87</v>
      </c>
      <c r="V10" s="13">
        <v>88</v>
      </c>
      <c r="W10" s="13">
        <v>73</v>
      </c>
      <c r="X10" s="13">
        <v>85</v>
      </c>
      <c r="Y10" s="13">
        <v>91</v>
      </c>
      <c r="Z10" s="13">
        <v>91</v>
      </c>
      <c r="AA10" s="13">
        <v>94</v>
      </c>
      <c r="AB10" s="13">
        <v>87</v>
      </c>
      <c r="AC10" s="13">
        <v>81</v>
      </c>
      <c r="AD10" s="13">
        <v>84</v>
      </c>
      <c r="AE10" s="13">
        <v>84</v>
      </c>
      <c r="AF10" s="13">
        <v>80</v>
      </c>
      <c r="AG10" s="13">
        <v>86</v>
      </c>
      <c r="AH10" s="13">
        <v>83</v>
      </c>
      <c r="AI10" s="13">
        <v>74</v>
      </c>
      <c r="AJ10" s="13">
        <v>71</v>
      </c>
      <c r="AK10" s="13">
        <v>85</v>
      </c>
      <c r="AL10" s="13">
        <v>85</v>
      </c>
      <c r="AM10" s="13">
        <v>85</v>
      </c>
      <c r="AN10" s="13">
        <v>86</v>
      </c>
      <c r="AO10" s="13">
        <v>91</v>
      </c>
      <c r="AP10" s="13">
        <v>91</v>
      </c>
      <c r="AQ10" s="13">
        <v>87</v>
      </c>
      <c r="AR10" s="13">
        <f t="shared" si="2"/>
        <v>7922.999999999999</v>
      </c>
      <c r="AS10" s="18">
        <f t="shared" si="3"/>
        <v>86.1195652173913</v>
      </c>
      <c r="AT10" s="13">
        <v>5</v>
      </c>
      <c r="AU10" s="24">
        <f t="shared" si="4"/>
        <v>11</v>
      </c>
      <c r="AV10" s="13">
        <v>5</v>
      </c>
    </row>
    <row r="11" spans="1:48" ht="12">
      <c r="A11" s="17" t="s">
        <v>302</v>
      </c>
      <c r="B11" s="13" t="s">
        <v>303</v>
      </c>
      <c r="C11" s="13">
        <v>88</v>
      </c>
      <c r="D11" s="13">
        <v>81</v>
      </c>
      <c r="E11" s="13">
        <v>60</v>
      </c>
      <c r="F11" s="13">
        <v>75</v>
      </c>
      <c r="G11" s="13">
        <v>79</v>
      </c>
      <c r="H11" s="13">
        <v>76</v>
      </c>
      <c r="I11" s="13">
        <v>88</v>
      </c>
      <c r="J11" s="13">
        <v>81</v>
      </c>
      <c r="K11" s="13">
        <v>86</v>
      </c>
      <c r="L11" s="13">
        <v>80</v>
      </c>
      <c r="M11" s="13">
        <v>91</v>
      </c>
      <c r="N11" s="13">
        <f t="shared" si="0"/>
        <v>3097</v>
      </c>
      <c r="O11" s="18">
        <f t="shared" si="1"/>
        <v>81.5</v>
      </c>
      <c r="P11" s="31">
        <v>5</v>
      </c>
      <c r="Q11" s="13">
        <v>87</v>
      </c>
      <c r="R11" s="13">
        <v>75</v>
      </c>
      <c r="S11" s="13">
        <v>70</v>
      </c>
      <c r="T11" s="13">
        <v>76</v>
      </c>
      <c r="U11" s="13">
        <v>76</v>
      </c>
      <c r="V11" s="13">
        <v>75</v>
      </c>
      <c r="W11" s="13">
        <v>88</v>
      </c>
      <c r="X11" s="13">
        <v>83</v>
      </c>
      <c r="Y11" s="13">
        <v>82</v>
      </c>
      <c r="Z11" s="13">
        <v>80</v>
      </c>
      <c r="AA11" s="13">
        <v>94</v>
      </c>
      <c r="AB11" s="13">
        <v>85</v>
      </c>
      <c r="AC11" s="13">
        <v>68</v>
      </c>
      <c r="AD11" s="13">
        <v>84</v>
      </c>
      <c r="AE11" s="13">
        <v>84</v>
      </c>
      <c r="AF11" s="13">
        <v>73</v>
      </c>
      <c r="AG11" s="13">
        <v>87</v>
      </c>
      <c r="AH11" s="13">
        <v>83</v>
      </c>
      <c r="AI11" s="13">
        <v>60</v>
      </c>
      <c r="AJ11" s="13">
        <v>68</v>
      </c>
      <c r="AK11" s="13">
        <v>85</v>
      </c>
      <c r="AL11" s="13">
        <v>88</v>
      </c>
      <c r="AM11" s="13">
        <v>92</v>
      </c>
      <c r="AN11" s="13">
        <v>77</v>
      </c>
      <c r="AO11" s="13">
        <v>90</v>
      </c>
      <c r="AP11" s="13">
        <v>83</v>
      </c>
      <c r="AQ11" s="13">
        <v>74</v>
      </c>
      <c r="AR11" s="13">
        <f t="shared" si="2"/>
        <v>7386</v>
      </c>
      <c r="AS11" s="18">
        <f t="shared" si="3"/>
        <v>80.28260869565217</v>
      </c>
      <c r="AT11" s="13">
        <v>6</v>
      </c>
      <c r="AU11" s="24">
        <f t="shared" si="4"/>
        <v>11</v>
      </c>
      <c r="AV11" s="13">
        <v>5</v>
      </c>
    </row>
    <row r="12" spans="1:48" ht="12">
      <c r="A12" s="17" t="s">
        <v>304</v>
      </c>
      <c r="B12" s="13" t="s">
        <v>305</v>
      </c>
      <c r="C12" s="13">
        <v>86</v>
      </c>
      <c r="D12" s="13">
        <v>83</v>
      </c>
      <c r="E12" s="13">
        <v>60</v>
      </c>
      <c r="F12" s="13">
        <v>79</v>
      </c>
      <c r="G12" s="13">
        <v>84</v>
      </c>
      <c r="H12" s="13">
        <v>76</v>
      </c>
      <c r="I12" s="13">
        <v>62</v>
      </c>
      <c r="J12" s="13">
        <v>78</v>
      </c>
      <c r="K12" s="13">
        <v>86</v>
      </c>
      <c r="L12" s="13">
        <v>74</v>
      </c>
      <c r="M12" s="13">
        <v>82</v>
      </c>
      <c r="N12" s="13">
        <f t="shared" si="0"/>
        <v>2949</v>
      </c>
      <c r="O12" s="18">
        <f t="shared" si="1"/>
        <v>77.60526315789474</v>
      </c>
      <c r="P12" s="31">
        <v>7</v>
      </c>
      <c r="Q12" s="13">
        <v>90</v>
      </c>
      <c r="R12" s="13">
        <v>79</v>
      </c>
      <c r="S12" s="13">
        <v>75</v>
      </c>
      <c r="T12" s="13">
        <v>89</v>
      </c>
      <c r="U12" s="13">
        <v>85</v>
      </c>
      <c r="V12" s="13">
        <v>81</v>
      </c>
      <c r="W12" s="13">
        <v>77</v>
      </c>
      <c r="X12" s="13">
        <v>84</v>
      </c>
      <c r="Y12" s="13">
        <v>81</v>
      </c>
      <c r="Z12" s="13">
        <v>85</v>
      </c>
      <c r="AA12" s="13">
        <v>94</v>
      </c>
      <c r="AB12" s="13">
        <v>60</v>
      </c>
      <c r="AC12" s="13">
        <v>82</v>
      </c>
      <c r="AD12" s="13">
        <v>85</v>
      </c>
      <c r="AE12" s="13">
        <v>86</v>
      </c>
      <c r="AF12" s="13">
        <v>66</v>
      </c>
      <c r="AG12" s="13">
        <v>85</v>
      </c>
      <c r="AH12" s="13">
        <v>85</v>
      </c>
      <c r="AI12" s="13">
        <v>64</v>
      </c>
      <c r="AJ12" s="13">
        <v>61</v>
      </c>
      <c r="AK12" s="13">
        <v>85</v>
      </c>
      <c r="AL12" s="13">
        <v>81</v>
      </c>
      <c r="AM12" s="13">
        <v>93</v>
      </c>
      <c r="AN12" s="13">
        <v>82</v>
      </c>
      <c r="AO12" s="13">
        <v>92</v>
      </c>
      <c r="AP12" s="13">
        <v>84</v>
      </c>
      <c r="AQ12" s="13">
        <v>87</v>
      </c>
      <c r="AR12" s="13">
        <f t="shared" si="2"/>
        <v>7528</v>
      </c>
      <c r="AS12" s="18">
        <f t="shared" si="3"/>
        <v>81.82608695652173</v>
      </c>
      <c r="AT12" s="13">
        <v>7</v>
      </c>
      <c r="AU12" s="24">
        <f t="shared" si="4"/>
        <v>14</v>
      </c>
      <c r="AV12" s="13">
        <v>7</v>
      </c>
    </row>
    <row r="13" spans="1:48" ht="12">
      <c r="A13" s="17" t="s">
        <v>306</v>
      </c>
      <c r="B13" s="13" t="s">
        <v>307</v>
      </c>
      <c r="C13" s="13">
        <v>86</v>
      </c>
      <c r="D13" s="13">
        <v>82</v>
      </c>
      <c r="E13" s="13">
        <v>66</v>
      </c>
      <c r="F13" s="13">
        <v>77</v>
      </c>
      <c r="G13" s="13">
        <v>70</v>
      </c>
      <c r="H13" s="13">
        <v>69</v>
      </c>
      <c r="I13" s="13">
        <v>64</v>
      </c>
      <c r="J13" s="13">
        <v>70</v>
      </c>
      <c r="K13" s="13">
        <v>82</v>
      </c>
      <c r="L13" s="13">
        <v>80</v>
      </c>
      <c r="M13" s="13">
        <v>79</v>
      </c>
      <c r="N13" s="13">
        <f t="shared" si="0"/>
        <v>2845</v>
      </c>
      <c r="O13" s="18">
        <f t="shared" si="1"/>
        <v>74.86842105263158</v>
      </c>
      <c r="P13" s="31">
        <v>8</v>
      </c>
      <c r="Q13" s="13">
        <v>84</v>
      </c>
      <c r="R13" s="13">
        <v>80</v>
      </c>
      <c r="S13" s="13">
        <v>65</v>
      </c>
      <c r="T13" s="13">
        <v>75</v>
      </c>
      <c r="U13" s="13">
        <v>72</v>
      </c>
      <c r="V13" s="13">
        <v>78</v>
      </c>
      <c r="W13" s="13">
        <v>88</v>
      </c>
      <c r="X13" s="13">
        <v>80</v>
      </c>
      <c r="Y13" s="13">
        <v>75</v>
      </c>
      <c r="Z13" s="13">
        <v>81</v>
      </c>
      <c r="AA13" s="13">
        <v>93</v>
      </c>
      <c r="AB13" s="13">
        <v>84</v>
      </c>
      <c r="AC13" s="13">
        <v>72</v>
      </c>
      <c r="AD13" s="13">
        <v>84</v>
      </c>
      <c r="AE13" s="13">
        <v>86</v>
      </c>
      <c r="AF13" s="13">
        <v>72</v>
      </c>
      <c r="AG13" s="13">
        <v>91</v>
      </c>
      <c r="AH13" s="13">
        <v>85</v>
      </c>
      <c r="AI13" s="13">
        <v>64</v>
      </c>
      <c r="AJ13" s="13">
        <v>60</v>
      </c>
      <c r="AK13" s="13">
        <v>85</v>
      </c>
      <c r="AL13" s="13">
        <v>73</v>
      </c>
      <c r="AM13" s="13">
        <v>83</v>
      </c>
      <c r="AN13" s="13">
        <v>72</v>
      </c>
      <c r="AO13" s="13">
        <v>92</v>
      </c>
      <c r="AP13" s="13">
        <v>87</v>
      </c>
      <c r="AQ13" s="13">
        <v>80</v>
      </c>
      <c r="AR13" s="13">
        <f t="shared" si="2"/>
        <v>7299.999999999999</v>
      </c>
      <c r="AS13" s="18">
        <f t="shared" si="3"/>
        <v>79.34782608695652</v>
      </c>
      <c r="AT13" s="13">
        <v>8</v>
      </c>
      <c r="AU13" s="24">
        <f t="shared" si="4"/>
        <v>16</v>
      </c>
      <c r="AV13" s="13">
        <v>8</v>
      </c>
    </row>
    <row r="15" spans="1:48" ht="1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7"/>
      <c r="AV15" s="27"/>
    </row>
    <row r="16" spans="1:48" ht="12">
      <c r="A16" s="17" t="s">
        <v>308</v>
      </c>
      <c r="B16" s="13" t="s">
        <v>309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0" t="s">
        <v>398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12">
      <c r="A17" s="17" t="s">
        <v>310</v>
      </c>
      <c r="B17" s="13" t="s">
        <v>311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20" t="s">
        <v>136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12">
      <c r="A18" s="17" t="s">
        <v>312</v>
      </c>
      <c r="B18" s="13" t="s">
        <v>313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0" t="s">
        <v>136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ht="12">
      <c r="A19" s="17" t="s">
        <v>314</v>
      </c>
      <c r="B19" s="13" t="s">
        <v>315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20" t="s">
        <v>136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ht="12">
      <c r="A20" s="17" t="s">
        <v>316</v>
      </c>
      <c r="B20" s="13" t="s">
        <v>317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20" t="s">
        <v>136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ht="12">
      <c r="A21" s="17" t="s">
        <v>318</v>
      </c>
      <c r="B21" s="13" t="s">
        <v>319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20" t="s">
        <v>136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47:48" ht="12">
      <c r="AU22" s="6"/>
      <c r="AV22" s="6"/>
    </row>
    <row r="24" spans="27:39" ht="14.25">
      <c r="AA24" s="44" t="s">
        <v>390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7:39" ht="14.25"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7:39" ht="14.25"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27:39" ht="14.25"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</sheetData>
  <sheetProtection/>
  <mergeCells count="4">
    <mergeCell ref="A1:AV1"/>
    <mergeCell ref="C2:P2"/>
    <mergeCell ref="Q2:AT2"/>
    <mergeCell ref="AA24:AM2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53"/>
  <sheetViews>
    <sheetView zoomScalePageLayoutView="0" workbookViewId="0" topLeftCell="A15">
      <selection activeCell="A36" sqref="A36:IV36"/>
    </sheetView>
  </sheetViews>
  <sheetFormatPr defaultColWidth="9.00390625" defaultRowHeight="14.25"/>
  <cols>
    <col min="1" max="1" width="6.25390625" style="6" customWidth="1"/>
    <col min="2" max="2" width="5.00390625" style="6" customWidth="1"/>
    <col min="3" max="3" width="3.625" style="6" customWidth="1"/>
    <col min="4" max="4" width="2.125" style="6" customWidth="1"/>
    <col min="5" max="5" width="4.25390625" style="6" customWidth="1"/>
    <col min="6" max="6" width="2.125" style="6" customWidth="1"/>
    <col min="7" max="7" width="3.625" style="6" customWidth="1"/>
    <col min="8" max="8" width="3.50390625" style="6" customWidth="1"/>
    <col min="9" max="9" width="3.25390625" style="6" customWidth="1"/>
    <col min="10" max="10" width="3.50390625" style="6" customWidth="1"/>
    <col min="11" max="11" width="3.75390625" style="6" customWidth="1"/>
    <col min="12" max="12" width="3.375" style="6" customWidth="1"/>
    <col min="13" max="13" width="4.00390625" style="6" customWidth="1"/>
    <col min="14" max="14" width="3.625" style="6" customWidth="1"/>
    <col min="15" max="15" width="3.75390625" style="6" customWidth="1"/>
    <col min="16" max="16" width="5.125" style="6" customWidth="1"/>
    <col min="17" max="17" width="2.125" style="6" customWidth="1"/>
    <col min="18" max="18" width="2.375" style="6" customWidth="1"/>
    <col min="19" max="19" width="2.25390625" style="6" customWidth="1"/>
    <col min="20" max="20" width="2.375" style="6" customWidth="1"/>
    <col min="21" max="21" width="2.125" style="6" customWidth="1"/>
    <col min="22" max="22" width="3.50390625" style="6" customWidth="1"/>
    <col min="23" max="23" width="3.625" style="6" customWidth="1"/>
    <col min="24" max="24" width="2.25390625" style="6" customWidth="1"/>
    <col min="25" max="25" width="2.375" style="6" customWidth="1"/>
    <col min="26" max="26" width="3.50390625" style="6" customWidth="1"/>
    <col min="27" max="27" width="4.625" style="6" customWidth="1"/>
    <col min="28" max="28" width="4.75390625" style="6" customWidth="1"/>
    <col min="29" max="29" width="4.50390625" style="6" customWidth="1"/>
    <col min="30" max="30" width="3.625" style="6" customWidth="1"/>
    <col min="31" max="31" width="4.75390625" style="6" customWidth="1"/>
    <col min="32" max="32" width="3.875" style="6" customWidth="1"/>
    <col min="33" max="33" width="4.125" style="6" customWidth="1"/>
    <col min="34" max="34" width="3.75390625" style="6" customWidth="1"/>
    <col min="35" max="35" width="3.625" style="6" customWidth="1"/>
    <col min="36" max="36" width="3.75390625" style="6" customWidth="1"/>
    <col min="37" max="37" width="2.50390625" style="6" customWidth="1"/>
    <col min="38" max="38" width="3.375" style="6" customWidth="1"/>
    <col min="39" max="39" width="3.625" style="6" customWidth="1"/>
    <col min="40" max="41" width="3.875" style="6" customWidth="1"/>
    <col min="42" max="42" width="3.25390625" style="6" customWidth="1"/>
    <col min="43" max="43" width="3.875" style="6" customWidth="1"/>
    <col min="44" max="45" width="3.625" style="6" customWidth="1"/>
    <col min="46" max="46" width="5.00390625" style="6" customWidth="1"/>
    <col min="47" max="47" width="4.125" style="6" customWidth="1"/>
    <col min="48" max="48" width="5.00390625" style="6" customWidth="1"/>
    <col min="49" max="49" width="2.375" style="6" customWidth="1"/>
    <col min="50" max="50" width="4.125" style="6" customWidth="1"/>
    <col min="51" max="51" width="5.125" style="6" customWidth="1"/>
    <col min="52" max="52" width="2.375" style="6" customWidth="1"/>
    <col min="53" max="53" width="2.25390625" style="6" customWidth="1"/>
    <col min="54" max="54" width="2.50390625" style="6" customWidth="1"/>
    <col min="55" max="16384" width="9.00390625" style="6" customWidth="1"/>
  </cols>
  <sheetData>
    <row r="1" spans="1:54" ht="27">
      <c r="A1" s="40" t="s">
        <v>387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1"/>
    </row>
    <row r="2" spans="1:54" ht="20.25">
      <c r="A2" s="4"/>
      <c r="B2" s="4"/>
      <c r="C2" s="46" t="s">
        <v>133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1"/>
      <c r="Q2" s="41"/>
      <c r="R2" s="46" t="s">
        <v>134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"/>
      <c r="BB2" s="4"/>
    </row>
    <row r="3" spans="1:55" ht="12.75">
      <c r="A3" s="13" t="s">
        <v>138</v>
      </c>
      <c r="B3" s="13" t="s">
        <v>139</v>
      </c>
      <c r="C3" s="13" t="s">
        <v>72</v>
      </c>
      <c r="D3" s="11"/>
      <c r="E3" s="13" t="s">
        <v>75</v>
      </c>
      <c r="F3" s="13"/>
      <c r="G3" s="13" t="s">
        <v>76</v>
      </c>
      <c r="H3" s="13" t="s">
        <v>47</v>
      </c>
      <c r="I3" s="13" t="s">
        <v>77</v>
      </c>
      <c r="J3" s="13" t="s">
        <v>78</v>
      </c>
      <c r="K3" s="13" t="s">
        <v>49</v>
      </c>
      <c r="L3" s="13" t="s">
        <v>77</v>
      </c>
      <c r="M3" s="13" t="s">
        <v>79</v>
      </c>
      <c r="N3" s="13" t="s">
        <v>80</v>
      </c>
      <c r="O3" s="13"/>
      <c r="P3" s="13"/>
      <c r="Q3" s="13"/>
      <c r="R3" s="13"/>
      <c r="S3" s="13"/>
      <c r="T3" s="13"/>
      <c r="U3" s="13"/>
      <c r="V3" s="13" t="s">
        <v>90</v>
      </c>
      <c r="W3" s="13" t="s">
        <v>91</v>
      </c>
      <c r="X3" s="13"/>
      <c r="Y3" s="13"/>
      <c r="Z3" s="13" t="s">
        <v>49</v>
      </c>
      <c r="AA3" s="13" t="s">
        <v>62</v>
      </c>
      <c r="AB3" s="13" t="s">
        <v>92</v>
      </c>
      <c r="AC3" s="13" t="s">
        <v>320</v>
      </c>
      <c r="AD3" s="13" t="s">
        <v>93</v>
      </c>
      <c r="AE3" s="13" t="s">
        <v>94</v>
      </c>
      <c r="AF3" s="13" t="s">
        <v>155</v>
      </c>
      <c r="AG3" s="13" t="s">
        <v>155</v>
      </c>
      <c r="AH3" s="13" t="s">
        <v>95</v>
      </c>
      <c r="AI3" s="13" t="s">
        <v>77</v>
      </c>
      <c r="AJ3" s="13" t="s">
        <v>96</v>
      </c>
      <c r="AK3" s="13" t="s">
        <v>97</v>
      </c>
      <c r="AL3" s="16" t="s">
        <v>98</v>
      </c>
      <c r="AM3" s="13" t="s">
        <v>77</v>
      </c>
      <c r="AN3" s="13" t="s">
        <v>55</v>
      </c>
      <c r="AO3" s="30" t="s">
        <v>140</v>
      </c>
      <c r="AP3" s="13" t="s">
        <v>81</v>
      </c>
      <c r="AQ3" s="13" t="s">
        <v>58</v>
      </c>
      <c r="AR3" s="13" t="s">
        <v>99</v>
      </c>
      <c r="AS3" s="13" t="s">
        <v>100</v>
      </c>
      <c r="AT3" s="13" t="s">
        <v>101</v>
      </c>
      <c r="AU3" s="13" t="s">
        <v>80</v>
      </c>
      <c r="AV3" s="13" t="s">
        <v>102</v>
      </c>
      <c r="AW3" s="13" t="s">
        <v>103</v>
      </c>
      <c r="AX3" s="13"/>
      <c r="AY3" s="13"/>
      <c r="AZ3" s="13"/>
      <c r="BA3" s="13"/>
      <c r="BB3" s="13"/>
      <c r="BC3" s="27"/>
    </row>
    <row r="4" spans="1:55" ht="12">
      <c r="A4" s="13"/>
      <c r="B4" s="13"/>
      <c r="C4" s="13" t="s">
        <v>73</v>
      </c>
      <c r="D4" s="13"/>
      <c r="E4" s="13" t="s">
        <v>42</v>
      </c>
      <c r="F4" s="13"/>
      <c r="G4" s="13" t="s">
        <v>49</v>
      </c>
      <c r="H4" s="13" t="s">
        <v>72</v>
      </c>
      <c r="I4" s="13" t="s">
        <v>81</v>
      </c>
      <c r="J4" s="13" t="s">
        <v>82</v>
      </c>
      <c r="K4" s="13" t="s">
        <v>72</v>
      </c>
      <c r="L4" s="13" t="s">
        <v>83</v>
      </c>
      <c r="M4" s="13" t="s">
        <v>55</v>
      </c>
      <c r="N4" s="13" t="s">
        <v>72</v>
      </c>
      <c r="O4" s="13"/>
      <c r="P4" s="13"/>
      <c r="Q4" s="13"/>
      <c r="R4" s="13" t="s">
        <v>104</v>
      </c>
      <c r="S4" s="13" t="s">
        <v>41</v>
      </c>
      <c r="T4" s="13" t="s">
        <v>105</v>
      </c>
      <c r="U4" s="13" t="s">
        <v>106</v>
      </c>
      <c r="V4" s="13" t="s">
        <v>107</v>
      </c>
      <c r="W4" s="13" t="s">
        <v>108</v>
      </c>
      <c r="X4" s="13" t="s">
        <v>109</v>
      </c>
      <c r="Y4" s="13" t="s">
        <v>110</v>
      </c>
      <c r="Z4" s="13" t="s">
        <v>111</v>
      </c>
      <c r="AA4" s="13" t="s">
        <v>63</v>
      </c>
      <c r="AB4" s="13" t="s">
        <v>112</v>
      </c>
      <c r="AC4" s="13" t="s">
        <v>321</v>
      </c>
      <c r="AD4" s="13" t="s">
        <v>113</v>
      </c>
      <c r="AE4" s="13" t="s">
        <v>82</v>
      </c>
      <c r="AF4" s="13" t="s">
        <v>174</v>
      </c>
      <c r="AG4" s="13" t="s">
        <v>174</v>
      </c>
      <c r="AH4" s="13" t="s">
        <v>58</v>
      </c>
      <c r="AI4" s="13" t="s">
        <v>71</v>
      </c>
      <c r="AJ4" s="13" t="s">
        <v>114</v>
      </c>
      <c r="AK4" s="13" t="s">
        <v>115</v>
      </c>
      <c r="AL4" s="13" t="s">
        <v>116</v>
      </c>
      <c r="AM4" s="13" t="s">
        <v>58</v>
      </c>
      <c r="AN4" s="13" t="s">
        <v>96</v>
      </c>
      <c r="AO4" s="30" t="s">
        <v>381</v>
      </c>
      <c r="AP4" s="13" t="s">
        <v>117</v>
      </c>
      <c r="AQ4" s="13" t="s">
        <v>118</v>
      </c>
      <c r="AR4" s="13" t="s">
        <v>58</v>
      </c>
      <c r="AS4" s="13" t="s">
        <v>81</v>
      </c>
      <c r="AT4" s="13" t="s">
        <v>119</v>
      </c>
      <c r="AU4" s="13" t="s">
        <v>58</v>
      </c>
      <c r="AV4" s="13" t="s">
        <v>120</v>
      </c>
      <c r="AW4" s="13" t="s">
        <v>121</v>
      </c>
      <c r="AX4" s="13"/>
      <c r="AY4" s="13"/>
      <c r="AZ4" s="13"/>
      <c r="BA4" s="13" t="s">
        <v>270</v>
      </c>
      <c r="BB4" s="13" t="s">
        <v>271</v>
      </c>
      <c r="BC4" s="27"/>
    </row>
    <row r="5" spans="1:55" ht="12">
      <c r="A5" s="13"/>
      <c r="B5" s="13"/>
      <c r="C5" s="13" t="s">
        <v>74</v>
      </c>
      <c r="D5" s="12">
        <v>2</v>
      </c>
      <c r="E5" s="15" t="s">
        <v>84</v>
      </c>
      <c r="F5" s="12">
        <v>2</v>
      </c>
      <c r="G5" s="15" t="s">
        <v>85</v>
      </c>
      <c r="H5" s="15" t="s">
        <v>41</v>
      </c>
      <c r="I5" s="15" t="s">
        <v>41</v>
      </c>
      <c r="J5" s="15" t="s">
        <v>86</v>
      </c>
      <c r="K5" s="13" t="s">
        <v>63</v>
      </c>
      <c r="L5" s="15" t="s">
        <v>87</v>
      </c>
      <c r="M5" s="15" t="s">
        <v>79</v>
      </c>
      <c r="N5" s="13" t="s">
        <v>63</v>
      </c>
      <c r="O5" s="13" t="s">
        <v>167</v>
      </c>
      <c r="P5" s="13" t="s">
        <v>167</v>
      </c>
      <c r="Q5" s="13" t="s">
        <v>383</v>
      </c>
      <c r="R5" s="15">
        <v>1</v>
      </c>
      <c r="S5" s="12">
        <v>2</v>
      </c>
      <c r="T5" s="12">
        <v>3</v>
      </c>
      <c r="U5" s="12">
        <v>4</v>
      </c>
      <c r="V5" s="15" t="s">
        <v>122</v>
      </c>
      <c r="W5" s="15" t="s">
        <v>123</v>
      </c>
      <c r="X5" s="13" t="s">
        <v>52</v>
      </c>
      <c r="Y5" s="13" t="s">
        <v>124</v>
      </c>
      <c r="Z5" s="15" t="s">
        <v>89</v>
      </c>
      <c r="AA5" s="15" t="s">
        <v>64</v>
      </c>
      <c r="AB5" s="15" t="s">
        <v>69</v>
      </c>
      <c r="AC5" s="15" t="s">
        <v>322</v>
      </c>
      <c r="AD5" s="15" t="s">
        <v>125</v>
      </c>
      <c r="AE5" s="15" t="s">
        <v>107</v>
      </c>
      <c r="AF5" s="15" t="s">
        <v>384</v>
      </c>
      <c r="AG5" s="15" t="s">
        <v>384</v>
      </c>
      <c r="AH5" s="15" t="s">
        <v>41</v>
      </c>
      <c r="AI5" s="13" t="s">
        <v>41</v>
      </c>
      <c r="AJ5" s="13" t="s">
        <v>126</v>
      </c>
      <c r="AK5" s="13" t="s">
        <v>48</v>
      </c>
      <c r="AL5" s="13" t="s">
        <v>127</v>
      </c>
      <c r="AM5" s="13" t="s">
        <v>41</v>
      </c>
      <c r="AN5" s="13" t="s">
        <v>41</v>
      </c>
      <c r="AO5" s="30" t="s">
        <v>280</v>
      </c>
      <c r="AP5" s="13" t="s">
        <v>41</v>
      </c>
      <c r="AQ5" s="13" t="s">
        <v>41</v>
      </c>
      <c r="AR5" s="13" t="s">
        <v>41</v>
      </c>
      <c r="AS5" s="13" t="s">
        <v>58</v>
      </c>
      <c r="AT5" s="13" t="s">
        <v>128</v>
      </c>
      <c r="AU5" s="13" t="s">
        <v>63</v>
      </c>
      <c r="AV5" s="13" t="s">
        <v>129</v>
      </c>
      <c r="AW5" s="13" t="s">
        <v>41</v>
      </c>
      <c r="AX5" s="13" t="s">
        <v>167</v>
      </c>
      <c r="AY5" s="13" t="s">
        <v>167</v>
      </c>
      <c r="AZ5" s="13" t="s">
        <v>270</v>
      </c>
      <c r="BA5" s="13" t="s">
        <v>283</v>
      </c>
      <c r="BB5" s="13" t="s">
        <v>270</v>
      </c>
      <c r="BC5" s="27"/>
    </row>
    <row r="6" spans="1:55" ht="12">
      <c r="A6" s="13"/>
      <c r="B6" s="13"/>
      <c r="C6" s="13"/>
      <c r="D6" s="15"/>
      <c r="E6" s="15"/>
      <c r="F6" s="15"/>
      <c r="G6" s="15" t="s">
        <v>72</v>
      </c>
      <c r="H6" s="15"/>
      <c r="I6" s="15"/>
      <c r="J6" s="15"/>
      <c r="K6" s="13" t="s">
        <v>89</v>
      </c>
      <c r="L6" s="15" t="s">
        <v>58</v>
      </c>
      <c r="M6" s="28" t="s">
        <v>323</v>
      </c>
      <c r="N6" s="13" t="s">
        <v>89</v>
      </c>
      <c r="O6" s="13" t="s">
        <v>88</v>
      </c>
      <c r="P6" s="13" t="s">
        <v>187</v>
      </c>
      <c r="Q6" s="13" t="s">
        <v>283</v>
      </c>
      <c r="R6" s="15"/>
      <c r="S6" s="15"/>
      <c r="T6" s="15"/>
      <c r="U6" s="15"/>
      <c r="V6" s="15" t="s">
        <v>42</v>
      </c>
      <c r="W6" s="15" t="s">
        <v>51</v>
      </c>
      <c r="X6" s="13"/>
      <c r="Y6" s="13"/>
      <c r="Z6" s="15" t="s">
        <v>61</v>
      </c>
      <c r="AA6" s="15"/>
      <c r="AB6" s="15" t="s">
        <v>130</v>
      </c>
      <c r="AC6" s="15"/>
      <c r="AD6" s="15"/>
      <c r="AE6" s="15" t="s">
        <v>131</v>
      </c>
      <c r="AF6" s="15" t="s">
        <v>385</v>
      </c>
      <c r="AG6" s="15" t="s">
        <v>182</v>
      </c>
      <c r="AH6" s="15" t="s">
        <v>64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 t="s">
        <v>132</v>
      </c>
      <c r="AU6" s="13" t="s">
        <v>89</v>
      </c>
      <c r="AV6" s="13" t="s">
        <v>131</v>
      </c>
      <c r="AW6" s="13"/>
      <c r="AX6" s="13" t="s">
        <v>88</v>
      </c>
      <c r="AY6" s="13" t="s">
        <v>187</v>
      </c>
      <c r="AZ6" s="13" t="s">
        <v>283</v>
      </c>
      <c r="BA6" s="13" t="s">
        <v>291</v>
      </c>
      <c r="BB6" s="13" t="s">
        <v>283</v>
      </c>
      <c r="BC6" s="27"/>
    </row>
    <row r="7" spans="1:55" ht="12">
      <c r="A7" s="17" t="s">
        <v>19</v>
      </c>
      <c r="B7" s="13" t="s">
        <v>324</v>
      </c>
      <c r="C7" s="13">
        <v>90</v>
      </c>
      <c r="D7" s="13">
        <v>92</v>
      </c>
      <c r="E7" s="13">
        <v>79</v>
      </c>
      <c r="F7" s="13">
        <v>78</v>
      </c>
      <c r="G7" s="13">
        <v>85</v>
      </c>
      <c r="H7" s="13">
        <v>83</v>
      </c>
      <c r="I7" s="13">
        <v>88</v>
      </c>
      <c r="J7" s="13">
        <v>91</v>
      </c>
      <c r="K7" s="13">
        <v>90</v>
      </c>
      <c r="L7" s="13">
        <v>84</v>
      </c>
      <c r="M7" s="13">
        <v>92</v>
      </c>
      <c r="N7" s="13">
        <v>86</v>
      </c>
      <c r="O7" s="13">
        <f aca="true" t="shared" si="0" ref="O7:O35">P7*40</f>
        <v>3465</v>
      </c>
      <c r="P7" s="18">
        <f aca="true" t="shared" si="1" ref="P7:P35">(C7*4+D7*2+E7*2+F7*3+G7*4+H7*4+I7*4+J7*3+K7*4+L7*3+M7*3+N7*4)/40</f>
        <v>86.625</v>
      </c>
      <c r="Q7" s="13">
        <v>2</v>
      </c>
      <c r="R7" s="13">
        <v>91</v>
      </c>
      <c r="S7" s="13">
        <v>86</v>
      </c>
      <c r="T7" s="13">
        <v>81</v>
      </c>
      <c r="U7" s="13">
        <v>93</v>
      </c>
      <c r="V7" s="13">
        <v>86</v>
      </c>
      <c r="W7" s="13">
        <v>90</v>
      </c>
      <c r="X7" s="13">
        <v>90</v>
      </c>
      <c r="Y7" s="13">
        <v>83</v>
      </c>
      <c r="Z7" s="13">
        <v>89</v>
      </c>
      <c r="AA7" s="13">
        <v>82</v>
      </c>
      <c r="AB7" s="13">
        <v>87</v>
      </c>
      <c r="AC7" s="13">
        <v>84</v>
      </c>
      <c r="AD7" s="13">
        <v>74</v>
      </c>
      <c r="AE7" s="13">
        <v>97</v>
      </c>
      <c r="AF7" s="13">
        <v>90</v>
      </c>
      <c r="AG7" s="13">
        <v>97</v>
      </c>
      <c r="AH7" s="13">
        <v>92</v>
      </c>
      <c r="AI7" s="13">
        <v>88</v>
      </c>
      <c r="AJ7" s="13">
        <v>90</v>
      </c>
      <c r="AK7" s="13">
        <v>91</v>
      </c>
      <c r="AL7" s="13">
        <v>93</v>
      </c>
      <c r="AM7" s="13">
        <v>94</v>
      </c>
      <c r="AN7" s="13">
        <v>94</v>
      </c>
      <c r="AO7" s="13">
        <v>88</v>
      </c>
      <c r="AP7" s="13">
        <v>87</v>
      </c>
      <c r="AQ7" s="13">
        <v>80</v>
      </c>
      <c r="AR7" s="13">
        <v>90</v>
      </c>
      <c r="AS7" s="13">
        <v>90</v>
      </c>
      <c r="AT7" s="13">
        <v>97</v>
      </c>
      <c r="AU7" s="13">
        <v>84</v>
      </c>
      <c r="AV7" s="13">
        <v>96</v>
      </c>
      <c r="AW7" s="13">
        <v>95</v>
      </c>
      <c r="AX7" s="13">
        <f aca="true" t="shared" si="2" ref="AX7:AX35">AY7*91</f>
        <v>8021</v>
      </c>
      <c r="AY7" s="18">
        <f aca="true" t="shared" si="3" ref="AY7:AY35">(R7*4+S7*4+T7*4+U7*4+V7*4+W7*3+X7*3+Y7*3+Z7*2+AA7*6+AB7*3+AC7*3+AD7*4+AE7*2+AH7*3+AI7*3+AJ7*3+AK7*3+AL7*3+AM7*3+AN7*2+AO7*3+AP7*2+AQ7*2+AR7*3+AF7*1+AG7*1+AS7*2+AT7*2+AU7*2+AV7*2+AW7*2)/91</f>
        <v>88.14285714285714</v>
      </c>
      <c r="AZ7" s="13">
        <v>1</v>
      </c>
      <c r="BA7" s="13">
        <f aca="true" t="shared" si="4" ref="BA7:BA35">SUM(Q7+AZ7)</f>
        <v>3</v>
      </c>
      <c r="BB7" s="13">
        <v>1</v>
      </c>
      <c r="BC7" s="27"/>
    </row>
    <row r="8" spans="1:55" ht="12">
      <c r="A8" s="17" t="s">
        <v>16</v>
      </c>
      <c r="B8" s="13" t="s">
        <v>326</v>
      </c>
      <c r="C8" s="13">
        <v>89</v>
      </c>
      <c r="D8" s="13">
        <v>92</v>
      </c>
      <c r="E8" s="13">
        <v>90</v>
      </c>
      <c r="F8" s="13">
        <v>88</v>
      </c>
      <c r="G8" s="13">
        <v>86</v>
      </c>
      <c r="H8" s="13">
        <v>85</v>
      </c>
      <c r="I8" s="13">
        <v>80</v>
      </c>
      <c r="J8" s="13">
        <v>87</v>
      </c>
      <c r="K8" s="13">
        <v>93</v>
      </c>
      <c r="L8" s="13">
        <v>83</v>
      </c>
      <c r="M8" s="13">
        <v>89</v>
      </c>
      <c r="N8" s="13">
        <v>91</v>
      </c>
      <c r="O8" s="13">
        <f t="shared" si="0"/>
        <v>3501</v>
      </c>
      <c r="P8" s="18">
        <f t="shared" si="1"/>
        <v>87.525</v>
      </c>
      <c r="Q8" s="13">
        <v>1</v>
      </c>
      <c r="R8" s="13">
        <v>75</v>
      </c>
      <c r="S8" s="13">
        <v>84</v>
      </c>
      <c r="T8" s="13">
        <v>78</v>
      </c>
      <c r="U8" s="13">
        <v>87</v>
      </c>
      <c r="V8" s="13">
        <v>93</v>
      </c>
      <c r="W8" s="13">
        <v>92</v>
      </c>
      <c r="X8" s="13">
        <v>82</v>
      </c>
      <c r="Y8" s="13">
        <v>77</v>
      </c>
      <c r="Z8" s="13">
        <v>86</v>
      </c>
      <c r="AA8" s="13">
        <v>92</v>
      </c>
      <c r="AB8" s="13">
        <v>87</v>
      </c>
      <c r="AC8" s="13">
        <v>80</v>
      </c>
      <c r="AD8" s="13">
        <v>85</v>
      </c>
      <c r="AE8" s="13">
        <v>97</v>
      </c>
      <c r="AF8" s="13">
        <v>80</v>
      </c>
      <c r="AG8" s="13">
        <v>95</v>
      </c>
      <c r="AH8" s="13">
        <v>87</v>
      </c>
      <c r="AI8" s="13">
        <v>85</v>
      </c>
      <c r="AJ8" s="13">
        <v>90</v>
      </c>
      <c r="AK8" s="13">
        <v>85</v>
      </c>
      <c r="AL8" s="13">
        <v>92</v>
      </c>
      <c r="AM8" s="13">
        <v>93</v>
      </c>
      <c r="AN8" s="13">
        <v>90</v>
      </c>
      <c r="AO8" s="13">
        <v>87</v>
      </c>
      <c r="AP8" s="13">
        <v>89</v>
      </c>
      <c r="AQ8" s="13">
        <v>90</v>
      </c>
      <c r="AR8" s="13">
        <v>86</v>
      </c>
      <c r="AS8" s="13">
        <v>91</v>
      </c>
      <c r="AT8" s="13">
        <v>97</v>
      </c>
      <c r="AU8" s="13">
        <v>81</v>
      </c>
      <c r="AV8" s="13">
        <v>95</v>
      </c>
      <c r="AW8" s="13">
        <v>96</v>
      </c>
      <c r="AX8" s="13">
        <f t="shared" si="2"/>
        <v>7928</v>
      </c>
      <c r="AY8" s="18">
        <f t="shared" si="3"/>
        <v>87.12087912087912</v>
      </c>
      <c r="AZ8" s="13">
        <v>2</v>
      </c>
      <c r="BA8" s="13">
        <f t="shared" si="4"/>
        <v>3</v>
      </c>
      <c r="BB8" s="13">
        <v>1</v>
      </c>
      <c r="BC8" s="27"/>
    </row>
    <row r="9" spans="1:55" ht="12">
      <c r="A9" s="17" t="s">
        <v>23</v>
      </c>
      <c r="B9" s="13" t="s">
        <v>327</v>
      </c>
      <c r="C9" s="13">
        <v>88</v>
      </c>
      <c r="D9" s="13">
        <v>86</v>
      </c>
      <c r="E9" s="13">
        <v>70</v>
      </c>
      <c r="F9" s="13">
        <v>85</v>
      </c>
      <c r="G9" s="13">
        <v>86</v>
      </c>
      <c r="H9" s="13">
        <v>88</v>
      </c>
      <c r="I9" s="13">
        <v>92</v>
      </c>
      <c r="J9" s="13">
        <v>90</v>
      </c>
      <c r="K9" s="13">
        <v>81</v>
      </c>
      <c r="L9" s="13">
        <v>78</v>
      </c>
      <c r="M9" s="13">
        <v>90</v>
      </c>
      <c r="N9" s="13">
        <v>85</v>
      </c>
      <c r="O9" s="13">
        <f t="shared" si="0"/>
        <v>3421</v>
      </c>
      <c r="P9" s="18">
        <f t="shared" si="1"/>
        <v>85.525</v>
      </c>
      <c r="Q9" s="13">
        <v>4</v>
      </c>
      <c r="R9" s="13">
        <v>90</v>
      </c>
      <c r="S9" s="13">
        <v>88</v>
      </c>
      <c r="T9" s="13">
        <v>88</v>
      </c>
      <c r="U9" s="13">
        <v>88</v>
      </c>
      <c r="V9" s="13">
        <v>92</v>
      </c>
      <c r="W9" s="13">
        <v>95</v>
      </c>
      <c r="X9" s="13">
        <v>78</v>
      </c>
      <c r="Y9" s="13">
        <v>66</v>
      </c>
      <c r="Z9" s="13">
        <v>84</v>
      </c>
      <c r="AA9" s="13">
        <v>87</v>
      </c>
      <c r="AB9" s="13">
        <v>87</v>
      </c>
      <c r="AC9" s="13">
        <v>72</v>
      </c>
      <c r="AD9" s="13">
        <v>76</v>
      </c>
      <c r="AE9" s="13">
        <v>79</v>
      </c>
      <c r="AF9" s="13">
        <v>80</v>
      </c>
      <c r="AG9" s="13">
        <v>80</v>
      </c>
      <c r="AH9" s="13">
        <v>93</v>
      </c>
      <c r="AI9" s="13">
        <v>88</v>
      </c>
      <c r="AJ9" s="13">
        <v>92</v>
      </c>
      <c r="AK9" s="13">
        <v>89</v>
      </c>
      <c r="AL9" s="13">
        <v>89</v>
      </c>
      <c r="AM9" s="13">
        <v>92</v>
      </c>
      <c r="AN9" s="13">
        <v>88</v>
      </c>
      <c r="AO9" s="13">
        <v>85</v>
      </c>
      <c r="AP9" s="13">
        <v>89</v>
      </c>
      <c r="AQ9" s="13">
        <v>90</v>
      </c>
      <c r="AR9" s="13">
        <v>92</v>
      </c>
      <c r="AS9" s="13">
        <v>92</v>
      </c>
      <c r="AT9" s="13">
        <v>95</v>
      </c>
      <c r="AU9" s="13">
        <v>88</v>
      </c>
      <c r="AV9" s="13">
        <v>97</v>
      </c>
      <c r="AW9" s="13">
        <v>86</v>
      </c>
      <c r="AX9" s="13">
        <f t="shared" si="2"/>
        <v>7900</v>
      </c>
      <c r="AY9" s="18">
        <f t="shared" si="3"/>
        <v>86.81318681318682</v>
      </c>
      <c r="AZ9" s="13">
        <v>3</v>
      </c>
      <c r="BA9" s="13">
        <f t="shared" si="4"/>
        <v>7</v>
      </c>
      <c r="BB9" s="13">
        <v>3</v>
      </c>
      <c r="BC9" s="27"/>
    </row>
    <row r="10" spans="1:55" ht="12">
      <c r="A10" s="17" t="s">
        <v>33</v>
      </c>
      <c r="B10" s="13" t="s">
        <v>328</v>
      </c>
      <c r="C10" s="13">
        <v>90</v>
      </c>
      <c r="D10" s="13">
        <v>84</v>
      </c>
      <c r="E10" s="13">
        <v>88</v>
      </c>
      <c r="F10" s="13">
        <v>87</v>
      </c>
      <c r="G10" s="13">
        <v>89</v>
      </c>
      <c r="H10" s="13">
        <v>80</v>
      </c>
      <c r="I10" s="13">
        <v>90</v>
      </c>
      <c r="J10" s="13">
        <v>88</v>
      </c>
      <c r="K10" s="13">
        <v>71</v>
      </c>
      <c r="L10" s="13">
        <v>91</v>
      </c>
      <c r="M10" s="13">
        <v>90</v>
      </c>
      <c r="N10" s="13">
        <v>84</v>
      </c>
      <c r="O10" s="13">
        <f t="shared" si="0"/>
        <v>3428</v>
      </c>
      <c r="P10" s="18">
        <f t="shared" si="1"/>
        <v>85.7</v>
      </c>
      <c r="Q10" s="13">
        <v>3</v>
      </c>
      <c r="R10" s="13">
        <v>94</v>
      </c>
      <c r="S10" s="13">
        <v>91</v>
      </c>
      <c r="T10" s="13">
        <v>92</v>
      </c>
      <c r="U10" s="13">
        <v>90</v>
      </c>
      <c r="V10" s="13">
        <v>77</v>
      </c>
      <c r="W10" s="13">
        <v>84</v>
      </c>
      <c r="X10" s="13">
        <v>78</v>
      </c>
      <c r="Y10" s="13">
        <v>90</v>
      </c>
      <c r="Z10" s="13">
        <v>91</v>
      </c>
      <c r="AA10" s="13">
        <v>88</v>
      </c>
      <c r="AB10" s="13">
        <v>83</v>
      </c>
      <c r="AC10" s="13">
        <v>71</v>
      </c>
      <c r="AD10" s="13">
        <v>80</v>
      </c>
      <c r="AE10" s="13">
        <v>81</v>
      </c>
      <c r="AF10" s="13">
        <v>92</v>
      </c>
      <c r="AG10" s="13">
        <v>94</v>
      </c>
      <c r="AH10" s="13">
        <v>95</v>
      </c>
      <c r="AI10" s="13">
        <v>90</v>
      </c>
      <c r="AJ10" s="13">
        <v>86</v>
      </c>
      <c r="AK10" s="13">
        <v>90</v>
      </c>
      <c r="AL10" s="13">
        <v>83</v>
      </c>
      <c r="AM10" s="13">
        <v>86</v>
      </c>
      <c r="AN10" s="13">
        <v>88</v>
      </c>
      <c r="AO10" s="13">
        <v>82</v>
      </c>
      <c r="AP10" s="13">
        <v>85</v>
      </c>
      <c r="AQ10" s="13">
        <v>85</v>
      </c>
      <c r="AR10" s="13">
        <v>84</v>
      </c>
      <c r="AS10" s="13">
        <v>89</v>
      </c>
      <c r="AT10" s="13">
        <v>90</v>
      </c>
      <c r="AU10" s="13">
        <v>85</v>
      </c>
      <c r="AV10" s="13">
        <v>88</v>
      </c>
      <c r="AW10" s="13">
        <v>91</v>
      </c>
      <c r="AX10" s="13">
        <f t="shared" si="2"/>
        <v>7862</v>
      </c>
      <c r="AY10" s="18">
        <f t="shared" si="3"/>
        <v>86.3956043956044</v>
      </c>
      <c r="AZ10" s="13">
        <v>4</v>
      </c>
      <c r="BA10" s="13">
        <f t="shared" si="4"/>
        <v>7</v>
      </c>
      <c r="BB10" s="13">
        <v>3</v>
      </c>
      <c r="BC10" s="27"/>
    </row>
    <row r="11" spans="1:55" ht="12">
      <c r="A11" s="17" t="s">
        <v>35</v>
      </c>
      <c r="B11" s="13" t="s">
        <v>330</v>
      </c>
      <c r="C11" s="13">
        <v>85</v>
      </c>
      <c r="D11" s="13">
        <v>81</v>
      </c>
      <c r="E11" s="13">
        <v>90</v>
      </c>
      <c r="F11" s="13">
        <v>85</v>
      </c>
      <c r="G11" s="13">
        <v>87</v>
      </c>
      <c r="H11" s="13">
        <v>81</v>
      </c>
      <c r="I11" s="13">
        <v>87</v>
      </c>
      <c r="J11" s="13">
        <v>84</v>
      </c>
      <c r="K11" s="13">
        <v>83</v>
      </c>
      <c r="L11" s="13">
        <v>87</v>
      </c>
      <c r="M11" s="13">
        <v>92</v>
      </c>
      <c r="N11" s="13">
        <v>83</v>
      </c>
      <c r="O11" s="13">
        <f t="shared" si="0"/>
        <v>3410</v>
      </c>
      <c r="P11" s="18">
        <f t="shared" si="1"/>
        <v>85.25</v>
      </c>
      <c r="Q11" s="13">
        <v>6</v>
      </c>
      <c r="R11" s="13">
        <v>91</v>
      </c>
      <c r="S11" s="13">
        <v>91</v>
      </c>
      <c r="T11" s="13">
        <v>83</v>
      </c>
      <c r="U11" s="13">
        <v>81</v>
      </c>
      <c r="V11" s="13">
        <v>84</v>
      </c>
      <c r="W11" s="13">
        <v>88</v>
      </c>
      <c r="X11" s="13">
        <v>84</v>
      </c>
      <c r="Y11" s="13">
        <v>78</v>
      </c>
      <c r="Z11" s="13">
        <v>90</v>
      </c>
      <c r="AA11" s="13">
        <v>90</v>
      </c>
      <c r="AB11" s="13">
        <v>89</v>
      </c>
      <c r="AC11" s="13">
        <v>74.5</v>
      </c>
      <c r="AD11" s="13">
        <v>81</v>
      </c>
      <c r="AE11" s="13">
        <v>80</v>
      </c>
      <c r="AF11" s="13">
        <v>87</v>
      </c>
      <c r="AG11" s="13">
        <v>86</v>
      </c>
      <c r="AH11" s="13">
        <v>72</v>
      </c>
      <c r="AI11" s="13">
        <v>84</v>
      </c>
      <c r="AJ11" s="13">
        <v>80</v>
      </c>
      <c r="AK11" s="13">
        <v>81</v>
      </c>
      <c r="AL11" s="13">
        <v>91</v>
      </c>
      <c r="AM11" s="13">
        <v>90</v>
      </c>
      <c r="AN11" s="13">
        <v>80</v>
      </c>
      <c r="AO11" s="13">
        <v>84</v>
      </c>
      <c r="AP11" s="13">
        <v>89</v>
      </c>
      <c r="AQ11" s="13">
        <v>85</v>
      </c>
      <c r="AR11" s="13">
        <v>90</v>
      </c>
      <c r="AS11" s="13">
        <v>86</v>
      </c>
      <c r="AT11" s="13">
        <v>92</v>
      </c>
      <c r="AU11" s="13">
        <v>79</v>
      </c>
      <c r="AV11" s="13">
        <v>86</v>
      </c>
      <c r="AW11" s="13">
        <v>82</v>
      </c>
      <c r="AX11" s="13">
        <f t="shared" si="2"/>
        <v>7711.500000000001</v>
      </c>
      <c r="AY11" s="18">
        <f t="shared" si="3"/>
        <v>84.74175824175825</v>
      </c>
      <c r="AZ11" s="13">
        <v>6</v>
      </c>
      <c r="BA11" s="13">
        <f t="shared" si="4"/>
        <v>12</v>
      </c>
      <c r="BB11" s="13">
        <v>5</v>
      </c>
      <c r="BC11" s="27"/>
    </row>
    <row r="12" spans="1:55" ht="12">
      <c r="A12" s="17" t="s">
        <v>6</v>
      </c>
      <c r="B12" s="13" t="s">
        <v>331</v>
      </c>
      <c r="C12" s="13">
        <v>87</v>
      </c>
      <c r="D12" s="13">
        <v>82</v>
      </c>
      <c r="E12" s="13">
        <v>90</v>
      </c>
      <c r="F12" s="13">
        <v>75</v>
      </c>
      <c r="G12" s="13">
        <v>91</v>
      </c>
      <c r="H12" s="13">
        <v>85</v>
      </c>
      <c r="I12" s="13">
        <v>94</v>
      </c>
      <c r="J12" s="13">
        <v>79</v>
      </c>
      <c r="K12" s="13">
        <v>78</v>
      </c>
      <c r="L12" s="13">
        <v>83</v>
      </c>
      <c r="M12" s="13">
        <v>88</v>
      </c>
      <c r="N12" s="13">
        <v>90</v>
      </c>
      <c r="O12" s="13">
        <f t="shared" si="0"/>
        <v>3419</v>
      </c>
      <c r="P12" s="18">
        <f t="shared" si="1"/>
        <v>85.475</v>
      </c>
      <c r="Q12" s="13">
        <v>5</v>
      </c>
      <c r="R12" s="13">
        <v>90</v>
      </c>
      <c r="S12" s="13">
        <v>89</v>
      </c>
      <c r="T12" s="13">
        <v>91</v>
      </c>
      <c r="U12" s="13">
        <v>87</v>
      </c>
      <c r="V12" s="13">
        <v>89</v>
      </c>
      <c r="W12" s="13">
        <v>68</v>
      </c>
      <c r="X12" s="13">
        <v>77</v>
      </c>
      <c r="Y12" s="13">
        <v>84</v>
      </c>
      <c r="Z12" s="13">
        <v>88</v>
      </c>
      <c r="AA12" s="13">
        <v>88</v>
      </c>
      <c r="AB12" s="13">
        <v>80</v>
      </c>
      <c r="AC12" s="13">
        <v>75</v>
      </c>
      <c r="AD12" s="13">
        <v>60</v>
      </c>
      <c r="AE12" s="13">
        <v>92</v>
      </c>
      <c r="AF12" s="13">
        <v>74</v>
      </c>
      <c r="AG12" s="13">
        <v>92</v>
      </c>
      <c r="AH12" s="13">
        <v>77</v>
      </c>
      <c r="AI12" s="13">
        <v>91</v>
      </c>
      <c r="AJ12" s="13">
        <v>84</v>
      </c>
      <c r="AK12" s="13">
        <v>82</v>
      </c>
      <c r="AL12" s="13">
        <v>87</v>
      </c>
      <c r="AM12" s="13">
        <v>80</v>
      </c>
      <c r="AN12" s="13">
        <v>88</v>
      </c>
      <c r="AO12" s="13">
        <v>84</v>
      </c>
      <c r="AP12" s="13">
        <v>89</v>
      </c>
      <c r="AQ12" s="13">
        <v>85</v>
      </c>
      <c r="AR12" s="13">
        <v>92</v>
      </c>
      <c r="AS12" s="13">
        <v>86</v>
      </c>
      <c r="AT12" s="13">
        <v>97</v>
      </c>
      <c r="AU12" s="13">
        <v>81</v>
      </c>
      <c r="AV12" s="13">
        <v>95</v>
      </c>
      <c r="AW12" s="13">
        <v>90</v>
      </c>
      <c r="AX12" s="13">
        <f t="shared" si="2"/>
        <v>7683</v>
      </c>
      <c r="AY12" s="18">
        <f t="shared" si="3"/>
        <v>84.42857142857143</v>
      </c>
      <c r="AZ12" s="13">
        <v>8</v>
      </c>
      <c r="BA12" s="13">
        <f t="shared" si="4"/>
        <v>13</v>
      </c>
      <c r="BB12" s="13">
        <v>6</v>
      </c>
      <c r="BC12" s="27"/>
    </row>
    <row r="13" spans="1:55" ht="12">
      <c r="A13" s="17" t="s">
        <v>38</v>
      </c>
      <c r="B13" s="13" t="s">
        <v>332</v>
      </c>
      <c r="C13" s="13">
        <v>88</v>
      </c>
      <c r="D13" s="13">
        <v>83</v>
      </c>
      <c r="E13" s="13">
        <v>70</v>
      </c>
      <c r="F13" s="13">
        <v>79</v>
      </c>
      <c r="G13" s="13">
        <v>79</v>
      </c>
      <c r="H13" s="13">
        <v>79</v>
      </c>
      <c r="I13" s="13">
        <v>78</v>
      </c>
      <c r="J13" s="13">
        <v>86</v>
      </c>
      <c r="K13" s="13">
        <v>80</v>
      </c>
      <c r="L13" s="13">
        <v>88</v>
      </c>
      <c r="M13" s="13">
        <v>90</v>
      </c>
      <c r="N13" s="13">
        <v>86</v>
      </c>
      <c r="O13" s="13">
        <f t="shared" si="0"/>
        <v>3295</v>
      </c>
      <c r="P13" s="18">
        <f t="shared" si="1"/>
        <v>82.375</v>
      </c>
      <c r="Q13" s="13">
        <v>11</v>
      </c>
      <c r="R13" s="13">
        <v>89</v>
      </c>
      <c r="S13" s="13">
        <v>81</v>
      </c>
      <c r="T13" s="13">
        <v>82</v>
      </c>
      <c r="U13" s="13">
        <v>89</v>
      </c>
      <c r="V13" s="13">
        <v>97</v>
      </c>
      <c r="W13" s="13">
        <v>78</v>
      </c>
      <c r="X13" s="13">
        <v>86</v>
      </c>
      <c r="Y13" s="13">
        <v>87</v>
      </c>
      <c r="Z13" s="13">
        <v>90</v>
      </c>
      <c r="AA13" s="13">
        <v>93</v>
      </c>
      <c r="AB13" s="13">
        <v>89</v>
      </c>
      <c r="AC13" s="13">
        <v>70.5</v>
      </c>
      <c r="AD13" s="13">
        <v>93</v>
      </c>
      <c r="AE13" s="13">
        <v>74</v>
      </c>
      <c r="AF13" s="13">
        <v>71</v>
      </c>
      <c r="AG13" s="13">
        <v>91</v>
      </c>
      <c r="AH13" s="13">
        <v>88</v>
      </c>
      <c r="AI13" s="13">
        <v>86</v>
      </c>
      <c r="AJ13" s="13">
        <v>90</v>
      </c>
      <c r="AK13" s="13">
        <v>80</v>
      </c>
      <c r="AL13" s="13">
        <v>89</v>
      </c>
      <c r="AM13" s="13">
        <v>86</v>
      </c>
      <c r="AN13" s="13">
        <v>90</v>
      </c>
      <c r="AO13" s="13">
        <v>79</v>
      </c>
      <c r="AP13" s="13">
        <v>88</v>
      </c>
      <c r="AQ13" s="13">
        <v>87</v>
      </c>
      <c r="AR13" s="13">
        <v>84</v>
      </c>
      <c r="AS13" s="13">
        <v>88</v>
      </c>
      <c r="AT13" s="13">
        <v>90</v>
      </c>
      <c r="AU13" s="13">
        <v>82</v>
      </c>
      <c r="AV13" s="13">
        <v>91</v>
      </c>
      <c r="AW13" s="13">
        <v>90</v>
      </c>
      <c r="AX13" s="13">
        <f t="shared" si="2"/>
        <v>7861.499999999999</v>
      </c>
      <c r="AY13" s="18">
        <f t="shared" si="3"/>
        <v>86.39010989010988</v>
      </c>
      <c r="AZ13" s="13">
        <v>5</v>
      </c>
      <c r="BA13" s="13">
        <f t="shared" si="4"/>
        <v>16</v>
      </c>
      <c r="BB13" s="13">
        <v>7</v>
      </c>
      <c r="BC13" s="27"/>
    </row>
    <row r="14" spans="1:55" ht="12">
      <c r="A14" s="17" t="s">
        <v>334</v>
      </c>
      <c r="B14" s="13" t="s">
        <v>335</v>
      </c>
      <c r="C14" s="13">
        <v>89</v>
      </c>
      <c r="D14" s="13">
        <v>85</v>
      </c>
      <c r="E14" s="13">
        <v>89</v>
      </c>
      <c r="F14" s="13">
        <v>81</v>
      </c>
      <c r="G14" s="13">
        <v>82</v>
      </c>
      <c r="H14" s="13">
        <v>76</v>
      </c>
      <c r="I14" s="13">
        <v>90</v>
      </c>
      <c r="J14" s="13">
        <v>86</v>
      </c>
      <c r="K14" s="13">
        <v>66</v>
      </c>
      <c r="L14" s="13">
        <v>86</v>
      </c>
      <c r="M14" s="13">
        <v>90</v>
      </c>
      <c r="N14" s="13">
        <v>90</v>
      </c>
      <c r="O14" s="13">
        <f t="shared" si="0"/>
        <v>3349</v>
      </c>
      <c r="P14" s="18">
        <f t="shared" si="1"/>
        <v>83.725</v>
      </c>
      <c r="Q14" s="13">
        <v>10</v>
      </c>
      <c r="R14" s="13">
        <v>85</v>
      </c>
      <c r="S14" s="13">
        <v>80</v>
      </c>
      <c r="T14" s="13">
        <v>81</v>
      </c>
      <c r="U14" s="13">
        <v>88</v>
      </c>
      <c r="V14" s="13">
        <v>90</v>
      </c>
      <c r="W14" s="13">
        <v>81</v>
      </c>
      <c r="X14" s="13">
        <v>80</v>
      </c>
      <c r="Y14" s="13">
        <v>80</v>
      </c>
      <c r="Z14" s="13">
        <v>90</v>
      </c>
      <c r="AA14" s="13">
        <v>90</v>
      </c>
      <c r="AB14" s="13">
        <v>85</v>
      </c>
      <c r="AC14" s="13">
        <v>76.5</v>
      </c>
      <c r="AD14" s="13">
        <v>69</v>
      </c>
      <c r="AE14" s="13">
        <v>79</v>
      </c>
      <c r="AF14" s="13">
        <v>78</v>
      </c>
      <c r="AG14" s="13">
        <v>88</v>
      </c>
      <c r="AH14" s="13">
        <v>65</v>
      </c>
      <c r="AI14" s="13">
        <v>83</v>
      </c>
      <c r="AJ14" s="13">
        <v>82</v>
      </c>
      <c r="AK14" s="13">
        <v>79</v>
      </c>
      <c r="AL14" s="13">
        <v>90</v>
      </c>
      <c r="AM14" s="13">
        <v>91</v>
      </c>
      <c r="AN14" s="13">
        <v>86</v>
      </c>
      <c r="AO14" s="13">
        <v>87</v>
      </c>
      <c r="AP14" s="13">
        <v>87</v>
      </c>
      <c r="AQ14" s="13">
        <v>92</v>
      </c>
      <c r="AR14" s="13">
        <v>91</v>
      </c>
      <c r="AS14" s="13">
        <v>89</v>
      </c>
      <c r="AT14" s="13">
        <v>97</v>
      </c>
      <c r="AU14" s="13">
        <v>84</v>
      </c>
      <c r="AV14" s="13">
        <v>96</v>
      </c>
      <c r="AW14" s="13">
        <v>82</v>
      </c>
      <c r="AX14" s="13">
        <f t="shared" si="2"/>
        <v>7653.5</v>
      </c>
      <c r="AY14" s="18">
        <f t="shared" si="3"/>
        <v>84.1043956043956</v>
      </c>
      <c r="AZ14" s="13">
        <v>9</v>
      </c>
      <c r="BA14" s="13">
        <f t="shared" si="4"/>
        <v>19</v>
      </c>
      <c r="BB14" s="13">
        <v>8</v>
      </c>
      <c r="BC14" s="27"/>
    </row>
    <row r="15" spans="1:55" ht="12">
      <c r="A15" s="17" t="s">
        <v>31</v>
      </c>
      <c r="B15" s="13" t="s">
        <v>333</v>
      </c>
      <c r="C15" s="13">
        <v>84</v>
      </c>
      <c r="D15" s="13">
        <v>86</v>
      </c>
      <c r="E15" s="13">
        <v>82</v>
      </c>
      <c r="F15" s="13">
        <v>78</v>
      </c>
      <c r="G15" s="13">
        <v>90</v>
      </c>
      <c r="H15" s="13">
        <v>86</v>
      </c>
      <c r="I15" s="13">
        <v>88</v>
      </c>
      <c r="J15" s="13">
        <v>85</v>
      </c>
      <c r="K15" s="13">
        <v>80</v>
      </c>
      <c r="L15" s="13">
        <v>87</v>
      </c>
      <c r="M15" s="13">
        <v>90</v>
      </c>
      <c r="N15" s="13">
        <v>84</v>
      </c>
      <c r="O15" s="13">
        <f t="shared" si="0"/>
        <v>3404</v>
      </c>
      <c r="P15" s="18">
        <f t="shared" si="1"/>
        <v>85.1</v>
      </c>
      <c r="Q15" s="13">
        <v>7</v>
      </c>
      <c r="R15" s="13">
        <v>84</v>
      </c>
      <c r="S15" s="13">
        <v>74</v>
      </c>
      <c r="T15" s="13">
        <v>78</v>
      </c>
      <c r="U15" s="13">
        <v>81</v>
      </c>
      <c r="V15" s="13">
        <v>90</v>
      </c>
      <c r="W15" s="13">
        <v>68</v>
      </c>
      <c r="X15" s="13">
        <v>91</v>
      </c>
      <c r="Y15" s="13">
        <v>76</v>
      </c>
      <c r="Z15" s="13">
        <v>83</v>
      </c>
      <c r="AA15" s="13">
        <v>93</v>
      </c>
      <c r="AB15" s="13">
        <v>79</v>
      </c>
      <c r="AC15" s="13">
        <v>83.5</v>
      </c>
      <c r="AD15" s="13">
        <v>63</v>
      </c>
      <c r="AE15" s="13">
        <v>76</v>
      </c>
      <c r="AF15" s="13">
        <v>73</v>
      </c>
      <c r="AG15" s="13">
        <v>85</v>
      </c>
      <c r="AH15" s="13">
        <v>85</v>
      </c>
      <c r="AI15" s="13">
        <v>82</v>
      </c>
      <c r="AJ15" s="13">
        <v>86</v>
      </c>
      <c r="AK15" s="13">
        <v>84</v>
      </c>
      <c r="AL15" s="13">
        <v>84</v>
      </c>
      <c r="AM15" s="13">
        <v>86</v>
      </c>
      <c r="AN15" s="13">
        <v>85</v>
      </c>
      <c r="AO15" s="13">
        <v>86</v>
      </c>
      <c r="AP15" s="13">
        <v>87</v>
      </c>
      <c r="AQ15" s="13">
        <v>81</v>
      </c>
      <c r="AR15" s="13">
        <v>88</v>
      </c>
      <c r="AS15" s="13">
        <v>88</v>
      </c>
      <c r="AT15" s="13">
        <v>93</v>
      </c>
      <c r="AU15" s="13">
        <v>77</v>
      </c>
      <c r="AV15" s="13">
        <v>94</v>
      </c>
      <c r="AW15" s="13">
        <v>87</v>
      </c>
      <c r="AX15" s="13">
        <f t="shared" si="2"/>
        <v>7533.500000000001</v>
      </c>
      <c r="AY15" s="18">
        <f t="shared" si="3"/>
        <v>82.78571428571429</v>
      </c>
      <c r="AZ15" s="13">
        <v>12</v>
      </c>
      <c r="BA15" s="13">
        <f t="shared" si="4"/>
        <v>19</v>
      </c>
      <c r="BB15" s="13">
        <v>9</v>
      </c>
      <c r="BC15" s="27"/>
    </row>
    <row r="16" spans="1:55" ht="12">
      <c r="A16" s="17" t="s">
        <v>341</v>
      </c>
      <c r="B16" s="13" t="s">
        <v>342</v>
      </c>
      <c r="C16" s="13">
        <v>86</v>
      </c>
      <c r="D16" s="12">
        <v>83</v>
      </c>
      <c r="E16" s="12">
        <v>73</v>
      </c>
      <c r="F16" s="12">
        <v>64</v>
      </c>
      <c r="G16" s="12">
        <v>70</v>
      </c>
      <c r="H16" s="12">
        <v>77</v>
      </c>
      <c r="I16" s="12">
        <v>78</v>
      </c>
      <c r="J16" s="12">
        <v>93</v>
      </c>
      <c r="K16" s="13">
        <v>72</v>
      </c>
      <c r="L16" s="12">
        <v>90</v>
      </c>
      <c r="M16" s="12">
        <v>90</v>
      </c>
      <c r="N16" s="13">
        <v>89</v>
      </c>
      <c r="O16" s="13">
        <f t="shared" si="0"/>
        <v>3211</v>
      </c>
      <c r="P16" s="18">
        <f t="shared" si="1"/>
        <v>80.275</v>
      </c>
      <c r="Q16" s="13">
        <v>14</v>
      </c>
      <c r="R16" s="12">
        <v>90</v>
      </c>
      <c r="S16" s="12">
        <v>88</v>
      </c>
      <c r="T16" s="12">
        <v>80</v>
      </c>
      <c r="U16" s="12">
        <v>92</v>
      </c>
      <c r="V16" s="12">
        <v>65</v>
      </c>
      <c r="W16" s="12">
        <v>60</v>
      </c>
      <c r="X16" s="13">
        <v>78</v>
      </c>
      <c r="Y16" s="13">
        <v>90</v>
      </c>
      <c r="Z16" s="12">
        <v>90</v>
      </c>
      <c r="AA16" s="12">
        <v>89</v>
      </c>
      <c r="AB16" s="12">
        <v>92</v>
      </c>
      <c r="AC16" s="12">
        <v>80.5</v>
      </c>
      <c r="AD16" s="12">
        <v>70</v>
      </c>
      <c r="AE16" s="12">
        <v>89</v>
      </c>
      <c r="AF16" s="12">
        <v>69</v>
      </c>
      <c r="AG16" s="12">
        <v>88</v>
      </c>
      <c r="AH16" s="12">
        <v>75</v>
      </c>
      <c r="AI16" s="13">
        <v>85</v>
      </c>
      <c r="AJ16" s="13">
        <v>87</v>
      </c>
      <c r="AK16" s="13">
        <v>77</v>
      </c>
      <c r="AL16" s="13">
        <v>92</v>
      </c>
      <c r="AM16" s="13">
        <v>87</v>
      </c>
      <c r="AN16" s="13">
        <v>91</v>
      </c>
      <c r="AO16" s="13">
        <v>90</v>
      </c>
      <c r="AP16" s="13">
        <v>94</v>
      </c>
      <c r="AQ16" s="13">
        <v>93</v>
      </c>
      <c r="AR16" s="13">
        <v>92</v>
      </c>
      <c r="AS16" s="13">
        <v>92</v>
      </c>
      <c r="AT16" s="13">
        <v>95</v>
      </c>
      <c r="AU16" s="13">
        <v>84</v>
      </c>
      <c r="AV16" s="13">
        <v>95</v>
      </c>
      <c r="AW16" s="13">
        <v>87</v>
      </c>
      <c r="AX16" s="13">
        <f t="shared" si="2"/>
        <v>7707.500000000001</v>
      </c>
      <c r="AY16" s="18">
        <f t="shared" si="3"/>
        <v>84.6978021978022</v>
      </c>
      <c r="AZ16" s="13">
        <v>7</v>
      </c>
      <c r="BA16" s="13">
        <f t="shared" si="4"/>
        <v>21</v>
      </c>
      <c r="BB16" s="13">
        <v>10</v>
      </c>
      <c r="BC16" s="27"/>
    </row>
    <row r="17" spans="1:55" ht="12">
      <c r="A17" s="17" t="s">
        <v>26</v>
      </c>
      <c r="B17" s="13" t="s">
        <v>338</v>
      </c>
      <c r="C17" s="13">
        <v>87</v>
      </c>
      <c r="D17" s="13">
        <v>88</v>
      </c>
      <c r="E17" s="13">
        <v>65</v>
      </c>
      <c r="F17" s="13">
        <v>82</v>
      </c>
      <c r="G17" s="13">
        <v>85</v>
      </c>
      <c r="H17" s="13">
        <v>80</v>
      </c>
      <c r="I17" s="13">
        <v>74</v>
      </c>
      <c r="J17" s="13">
        <v>74</v>
      </c>
      <c r="K17" s="13">
        <v>82</v>
      </c>
      <c r="L17" s="13">
        <v>79</v>
      </c>
      <c r="M17" s="13">
        <v>88</v>
      </c>
      <c r="N17" s="13">
        <v>85</v>
      </c>
      <c r="O17" s="13">
        <f t="shared" si="0"/>
        <v>3247</v>
      </c>
      <c r="P17" s="18">
        <f t="shared" si="1"/>
        <v>81.175</v>
      </c>
      <c r="Q17" s="13">
        <v>13</v>
      </c>
      <c r="R17" s="13">
        <v>86</v>
      </c>
      <c r="S17" s="13">
        <v>80</v>
      </c>
      <c r="T17" s="13">
        <v>80</v>
      </c>
      <c r="U17" s="13">
        <v>85</v>
      </c>
      <c r="V17" s="13">
        <v>84</v>
      </c>
      <c r="W17" s="13">
        <v>87</v>
      </c>
      <c r="X17" s="13">
        <v>85</v>
      </c>
      <c r="Y17" s="13">
        <v>73</v>
      </c>
      <c r="Z17" s="13">
        <v>91</v>
      </c>
      <c r="AA17" s="13">
        <v>81</v>
      </c>
      <c r="AB17" s="13">
        <v>82</v>
      </c>
      <c r="AC17" s="13">
        <v>70</v>
      </c>
      <c r="AD17" s="13">
        <v>60</v>
      </c>
      <c r="AE17" s="13">
        <v>79</v>
      </c>
      <c r="AF17" s="13">
        <v>88</v>
      </c>
      <c r="AG17" s="13">
        <v>94</v>
      </c>
      <c r="AH17" s="13">
        <v>64</v>
      </c>
      <c r="AI17" s="13">
        <v>84</v>
      </c>
      <c r="AJ17" s="13">
        <v>91</v>
      </c>
      <c r="AK17" s="13">
        <v>90</v>
      </c>
      <c r="AL17" s="13">
        <v>94</v>
      </c>
      <c r="AM17" s="13">
        <v>93</v>
      </c>
      <c r="AN17" s="13">
        <v>78</v>
      </c>
      <c r="AO17" s="13">
        <v>84</v>
      </c>
      <c r="AP17" s="13">
        <v>85</v>
      </c>
      <c r="AQ17" s="13">
        <v>80</v>
      </c>
      <c r="AR17" s="13">
        <v>91</v>
      </c>
      <c r="AS17" s="13">
        <v>91</v>
      </c>
      <c r="AT17" s="13">
        <v>95</v>
      </c>
      <c r="AU17" s="13">
        <v>84</v>
      </c>
      <c r="AV17" s="13">
        <v>96</v>
      </c>
      <c r="AW17" s="13">
        <v>82</v>
      </c>
      <c r="AX17" s="13">
        <f t="shared" si="2"/>
        <v>7554</v>
      </c>
      <c r="AY17" s="18">
        <f t="shared" si="3"/>
        <v>83.01098901098901</v>
      </c>
      <c r="AZ17" s="13">
        <v>10</v>
      </c>
      <c r="BA17" s="13">
        <f t="shared" si="4"/>
        <v>23</v>
      </c>
      <c r="BB17" s="13">
        <v>11</v>
      </c>
      <c r="BC17" s="27"/>
    </row>
    <row r="18" spans="1:55" ht="12">
      <c r="A18" s="17" t="s">
        <v>30</v>
      </c>
      <c r="B18" s="13" t="s">
        <v>336</v>
      </c>
      <c r="C18" s="13">
        <v>82</v>
      </c>
      <c r="D18" s="13">
        <v>86</v>
      </c>
      <c r="E18" s="13">
        <v>65</v>
      </c>
      <c r="F18" s="13">
        <v>74</v>
      </c>
      <c r="G18" s="13">
        <v>85</v>
      </c>
      <c r="H18" s="13">
        <v>82</v>
      </c>
      <c r="I18" s="13">
        <v>85</v>
      </c>
      <c r="J18" s="13">
        <v>85</v>
      </c>
      <c r="K18" s="13">
        <v>76</v>
      </c>
      <c r="L18" s="13">
        <v>83</v>
      </c>
      <c r="M18" s="13">
        <v>83</v>
      </c>
      <c r="N18" s="13">
        <v>86</v>
      </c>
      <c r="O18" s="13">
        <f t="shared" si="0"/>
        <v>3261</v>
      </c>
      <c r="P18" s="18">
        <f t="shared" si="1"/>
        <v>81.525</v>
      </c>
      <c r="Q18" s="13">
        <v>12</v>
      </c>
      <c r="R18" s="13">
        <v>87</v>
      </c>
      <c r="S18" s="13">
        <v>83</v>
      </c>
      <c r="T18" s="13">
        <v>82</v>
      </c>
      <c r="U18" s="13">
        <v>81</v>
      </c>
      <c r="V18" s="13">
        <v>73</v>
      </c>
      <c r="W18" s="13">
        <v>81</v>
      </c>
      <c r="X18" s="13">
        <v>86</v>
      </c>
      <c r="Y18" s="13">
        <v>81</v>
      </c>
      <c r="Z18" s="13">
        <v>85</v>
      </c>
      <c r="AA18" s="13">
        <v>85</v>
      </c>
      <c r="AB18" s="13">
        <v>86</v>
      </c>
      <c r="AC18" s="13">
        <v>71</v>
      </c>
      <c r="AD18" s="13">
        <v>62</v>
      </c>
      <c r="AE18" s="13">
        <v>88</v>
      </c>
      <c r="AF18" s="13">
        <v>81</v>
      </c>
      <c r="AG18" s="13">
        <v>84</v>
      </c>
      <c r="AH18" s="13">
        <v>86</v>
      </c>
      <c r="AI18" s="13">
        <v>88</v>
      </c>
      <c r="AJ18" s="13">
        <v>88</v>
      </c>
      <c r="AK18" s="13">
        <v>85</v>
      </c>
      <c r="AL18" s="13">
        <v>93</v>
      </c>
      <c r="AM18" s="13">
        <v>80</v>
      </c>
      <c r="AN18" s="13">
        <v>86</v>
      </c>
      <c r="AO18" s="13">
        <v>84</v>
      </c>
      <c r="AP18" s="13">
        <v>81</v>
      </c>
      <c r="AQ18" s="13">
        <v>87</v>
      </c>
      <c r="AR18" s="13">
        <v>88</v>
      </c>
      <c r="AS18" s="13">
        <v>86</v>
      </c>
      <c r="AT18" s="13">
        <v>96</v>
      </c>
      <c r="AU18" s="13">
        <v>81</v>
      </c>
      <c r="AV18" s="13">
        <v>92</v>
      </c>
      <c r="AW18" s="13">
        <v>73</v>
      </c>
      <c r="AX18" s="13">
        <f t="shared" si="2"/>
        <v>7548</v>
      </c>
      <c r="AY18" s="18">
        <f t="shared" si="3"/>
        <v>82.94505494505495</v>
      </c>
      <c r="AZ18" s="13">
        <v>11</v>
      </c>
      <c r="BA18" s="13">
        <f t="shared" si="4"/>
        <v>23</v>
      </c>
      <c r="BB18" s="13">
        <v>11</v>
      </c>
      <c r="BC18" s="27"/>
    </row>
    <row r="19" spans="1:55" ht="12">
      <c r="A19" s="17" t="s">
        <v>13</v>
      </c>
      <c r="B19" s="13" t="s">
        <v>337</v>
      </c>
      <c r="C19" s="13">
        <v>86</v>
      </c>
      <c r="D19" s="13">
        <v>85</v>
      </c>
      <c r="E19" s="13">
        <v>82</v>
      </c>
      <c r="F19" s="13">
        <v>79</v>
      </c>
      <c r="G19" s="13">
        <v>77</v>
      </c>
      <c r="H19" s="13">
        <v>86</v>
      </c>
      <c r="I19" s="13">
        <v>88</v>
      </c>
      <c r="J19" s="13">
        <v>84</v>
      </c>
      <c r="K19" s="13">
        <v>88</v>
      </c>
      <c r="L19" s="13">
        <v>80</v>
      </c>
      <c r="M19" s="13">
        <v>85</v>
      </c>
      <c r="N19" s="13">
        <v>84</v>
      </c>
      <c r="O19" s="13">
        <f t="shared" si="0"/>
        <v>3354</v>
      </c>
      <c r="P19" s="18">
        <f t="shared" si="1"/>
        <v>83.85</v>
      </c>
      <c r="Q19" s="13">
        <v>8</v>
      </c>
      <c r="R19" s="13">
        <v>90</v>
      </c>
      <c r="S19" s="13">
        <v>82</v>
      </c>
      <c r="T19" s="13">
        <v>90</v>
      </c>
      <c r="U19" s="13">
        <v>87</v>
      </c>
      <c r="V19" s="13">
        <v>87</v>
      </c>
      <c r="W19" s="13">
        <v>71</v>
      </c>
      <c r="X19" s="13">
        <v>83</v>
      </c>
      <c r="Y19" s="13">
        <v>72</v>
      </c>
      <c r="Z19" s="13">
        <v>88</v>
      </c>
      <c r="AA19" s="13">
        <v>89</v>
      </c>
      <c r="AB19" s="13">
        <v>83</v>
      </c>
      <c r="AC19" s="13">
        <v>67</v>
      </c>
      <c r="AD19" s="13">
        <v>80</v>
      </c>
      <c r="AE19" s="13">
        <v>76</v>
      </c>
      <c r="AF19" s="13">
        <v>64</v>
      </c>
      <c r="AG19" s="13">
        <v>80</v>
      </c>
      <c r="AH19" s="13">
        <v>76</v>
      </c>
      <c r="AI19" s="13">
        <v>83</v>
      </c>
      <c r="AJ19" s="13">
        <v>70</v>
      </c>
      <c r="AK19" s="13">
        <v>81</v>
      </c>
      <c r="AL19" s="13">
        <v>88</v>
      </c>
      <c r="AM19" s="13">
        <v>67</v>
      </c>
      <c r="AN19" s="13">
        <v>82</v>
      </c>
      <c r="AO19" s="13">
        <v>84</v>
      </c>
      <c r="AP19" s="13">
        <v>88</v>
      </c>
      <c r="AQ19" s="13">
        <v>84</v>
      </c>
      <c r="AR19" s="13">
        <v>80</v>
      </c>
      <c r="AS19" s="13">
        <v>89</v>
      </c>
      <c r="AT19" s="13">
        <v>81</v>
      </c>
      <c r="AU19" s="13">
        <v>81</v>
      </c>
      <c r="AV19" s="13">
        <v>87</v>
      </c>
      <c r="AW19" s="13">
        <v>84</v>
      </c>
      <c r="AX19" s="13">
        <f t="shared" si="2"/>
        <v>7437</v>
      </c>
      <c r="AY19" s="18">
        <f t="shared" si="3"/>
        <v>81.72527472527473</v>
      </c>
      <c r="AZ19" s="13">
        <v>15</v>
      </c>
      <c r="BA19" s="13">
        <f t="shared" si="4"/>
        <v>23</v>
      </c>
      <c r="BB19" s="13">
        <v>11</v>
      </c>
      <c r="BC19" s="27"/>
    </row>
    <row r="20" spans="1:55" ht="12">
      <c r="A20" s="17" t="s">
        <v>4</v>
      </c>
      <c r="B20" s="13" t="s">
        <v>343</v>
      </c>
      <c r="C20" s="13">
        <v>88</v>
      </c>
      <c r="D20" s="13">
        <v>91</v>
      </c>
      <c r="E20" s="13">
        <v>83</v>
      </c>
      <c r="F20" s="13">
        <v>77</v>
      </c>
      <c r="G20" s="13">
        <v>75</v>
      </c>
      <c r="H20" s="13">
        <v>75</v>
      </c>
      <c r="I20" s="13">
        <v>86</v>
      </c>
      <c r="J20" s="13">
        <v>93</v>
      </c>
      <c r="K20" s="13">
        <v>83</v>
      </c>
      <c r="L20" s="13">
        <v>87</v>
      </c>
      <c r="M20" s="13">
        <v>88</v>
      </c>
      <c r="N20" s="13">
        <v>85</v>
      </c>
      <c r="O20" s="13">
        <f t="shared" si="0"/>
        <v>3351</v>
      </c>
      <c r="P20" s="18">
        <f t="shared" si="1"/>
        <v>83.775</v>
      </c>
      <c r="Q20" s="13">
        <v>9</v>
      </c>
      <c r="R20" s="13">
        <v>82</v>
      </c>
      <c r="S20" s="13">
        <v>67</v>
      </c>
      <c r="T20" s="13">
        <v>73</v>
      </c>
      <c r="U20" s="13">
        <v>75</v>
      </c>
      <c r="V20" s="13">
        <v>72</v>
      </c>
      <c r="W20" s="13">
        <v>79</v>
      </c>
      <c r="X20" s="13">
        <v>82</v>
      </c>
      <c r="Y20" s="13">
        <v>64</v>
      </c>
      <c r="Z20" s="13">
        <v>86</v>
      </c>
      <c r="AA20" s="13">
        <v>85</v>
      </c>
      <c r="AB20" s="13">
        <v>72</v>
      </c>
      <c r="AC20" s="13">
        <v>80</v>
      </c>
      <c r="AD20" s="13">
        <v>72</v>
      </c>
      <c r="AE20" s="13">
        <v>86</v>
      </c>
      <c r="AF20" s="13">
        <v>80</v>
      </c>
      <c r="AG20" s="13">
        <v>86</v>
      </c>
      <c r="AH20" s="13">
        <v>79</v>
      </c>
      <c r="AI20" s="13">
        <v>81</v>
      </c>
      <c r="AJ20" s="13">
        <v>84</v>
      </c>
      <c r="AK20" s="13">
        <v>78</v>
      </c>
      <c r="AL20" s="13">
        <v>90</v>
      </c>
      <c r="AM20" s="13">
        <v>77</v>
      </c>
      <c r="AN20" s="13">
        <v>87</v>
      </c>
      <c r="AO20" s="13">
        <v>80</v>
      </c>
      <c r="AP20" s="13">
        <v>84</v>
      </c>
      <c r="AQ20" s="13">
        <v>81</v>
      </c>
      <c r="AR20" s="13">
        <v>87</v>
      </c>
      <c r="AS20" s="13">
        <v>85</v>
      </c>
      <c r="AT20" s="13">
        <v>93</v>
      </c>
      <c r="AU20" s="13">
        <v>79</v>
      </c>
      <c r="AV20" s="13">
        <v>95</v>
      </c>
      <c r="AW20" s="13">
        <v>92</v>
      </c>
      <c r="AX20" s="13">
        <f t="shared" si="2"/>
        <v>7275</v>
      </c>
      <c r="AY20" s="18">
        <f t="shared" si="3"/>
        <v>79.94505494505495</v>
      </c>
      <c r="AZ20" s="13">
        <v>18</v>
      </c>
      <c r="BA20" s="13">
        <f t="shared" si="4"/>
        <v>27</v>
      </c>
      <c r="BB20" s="13">
        <v>14</v>
      </c>
      <c r="BC20" s="27"/>
    </row>
    <row r="21" spans="1:55" ht="12">
      <c r="A21" s="17" t="s">
        <v>29</v>
      </c>
      <c r="B21" s="13" t="s">
        <v>344</v>
      </c>
      <c r="C21" s="13">
        <v>86</v>
      </c>
      <c r="D21" s="13">
        <v>83</v>
      </c>
      <c r="E21" s="13">
        <v>69</v>
      </c>
      <c r="F21" s="13">
        <v>75</v>
      </c>
      <c r="G21" s="13">
        <v>80</v>
      </c>
      <c r="H21" s="13">
        <v>76</v>
      </c>
      <c r="I21" s="13">
        <v>80</v>
      </c>
      <c r="J21" s="13">
        <v>88</v>
      </c>
      <c r="K21" s="13">
        <v>66</v>
      </c>
      <c r="L21" s="13">
        <v>83</v>
      </c>
      <c r="M21" s="13">
        <v>90</v>
      </c>
      <c r="N21" s="13">
        <v>77</v>
      </c>
      <c r="O21" s="13">
        <f t="shared" si="0"/>
        <v>3172</v>
      </c>
      <c r="P21" s="18">
        <f t="shared" si="1"/>
        <v>79.3</v>
      </c>
      <c r="Q21" s="13">
        <v>19</v>
      </c>
      <c r="R21" s="13">
        <v>86</v>
      </c>
      <c r="S21" s="13">
        <v>75</v>
      </c>
      <c r="T21" s="13">
        <v>77</v>
      </c>
      <c r="U21" s="13">
        <v>84</v>
      </c>
      <c r="V21" s="13">
        <v>91</v>
      </c>
      <c r="W21" s="13">
        <v>73</v>
      </c>
      <c r="X21" s="13">
        <v>83</v>
      </c>
      <c r="Y21" s="13">
        <v>79</v>
      </c>
      <c r="Z21" s="13">
        <v>86</v>
      </c>
      <c r="AA21" s="13">
        <v>82</v>
      </c>
      <c r="AB21" s="13">
        <v>71</v>
      </c>
      <c r="AC21" s="13">
        <v>66.5</v>
      </c>
      <c r="AD21" s="13">
        <v>84</v>
      </c>
      <c r="AE21" s="13">
        <v>84</v>
      </c>
      <c r="AF21" s="13">
        <v>81</v>
      </c>
      <c r="AG21" s="13">
        <v>87</v>
      </c>
      <c r="AH21" s="13">
        <v>81</v>
      </c>
      <c r="AI21" s="13">
        <v>84</v>
      </c>
      <c r="AJ21" s="13">
        <v>81</v>
      </c>
      <c r="AK21" s="13">
        <v>79</v>
      </c>
      <c r="AL21" s="13">
        <v>84</v>
      </c>
      <c r="AM21" s="13">
        <v>76</v>
      </c>
      <c r="AN21" s="13">
        <v>85</v>
      </c>
      <c r="AO21" s="13">
        <v>86</v>
      </c>
      <c r="AP21" s="13">
        <v>85</v>
      </c>
      <c r="AQ21" s="13">
        <v>91</v>
      </c>
      <c r="AR21" s="13">
        <v>84</v>
      </c>
      <c r="AS21" s="13">
        <v>89</v>
      </c>
      <c r="AT21" s="13">
        <v>95</v>
      </c>
      <c r="AU21" s="13">
        <v>79</v>
      </c>
      <c r="AV21" s="13">
        <v>93</v>
      </c>
      <c r="AW21" s="13">
        <v>93</v>
      </c>
      <c r="AX21" s="13">
        <f t="shared" si="2"/>
        <v>7490.5</v>
      </c>
      <c r="AY21" s="18">
        <f t="shared" si="3"/>
        <v>82.31318681318682</v>
      </c>
      <c r="AZ21" s="13">
        <v>13</v>
      </c>
      <c r="BA21" s="13">
        <f t="shared" si="4"/>
        <v>32</v>
      </c>
      <c r="BB21" s="13">
        <v>15</v>
      </c>
      <c r="BC21" s="27"/>
    </row>
    <row r="22" spans="1:55" ht="12">
      <c r="A22" s="17" t="s">
        <v>7</v>
      </c>
      <c r="B22" s="13" t="s">
        <v>345</v>
      </c>
      <c r="C22" s="13">
        <v>87</v>
      </c>
      <c r="D22" s="13">
        <v>85</v>
      </c>
      <c r="E22" s="13">
        <v>74</v>
      </c>
      <c r="F22" s="13">
        <v>80</v>
      </c>
      <c r="G22" s="13">
        <v>83</v>
      </c>
      <c r="H22" s="13">
        <v>75</v>
      </c>
      <c r="I22" s="13">
        <v>71</v>
      </c>
      <c r="J22" s="13">
        <v>88</v>
      </c>
      <c r="K22" s="13">
        <v>77</v>
      </c>
      <c r="L22" s="13">
        <v>77</v>
      </c>
      <c r="M22" s="13">
        <v>86</v>
      </c>
      <c r="N22" s="13">
        <v>78</v>
      </c>
      <c r="O22" s="13">
        <f t="shared" si="0"/>
        <v>3195</v>
      </c>
      <c r="P22" s="18">
        <f t="shared" si="1"/>
        <v>79.875</v>
      </c>
      <c r="Q22" s="13">
        <v>16</v>
      </c>
      <c r="R22" s="13">
        <v>90</v>
      </c>
      <c r="S22" s="13">
        <v>83</v>
      </c>
      <c r="T22" s="13">
        <v>77</v>
      </c>
      <c r="U22" s="13">
        <v>88</v>
      </c>
      <c r="V22" s="13">
        <v>73</v>
      </c>
      <c r="W22" s="13">
        <v>76</v>
      </c>
      <c r="X22" s="13">
        <v>71</v>
      </c>
      <c r="Y22" s="13">
        <v>73</v>
      </c>
      <c r="Z22" s="13">
        <v>84</v>
      </c>
      <c r="AA22" s="13">
        <v>78</v>
      </c>
      <c r="AB22" s="13">
        <v>77</v>
      </c>
      <c r="AC22" s="13">
        <v>66</v>
      </c>
      <c r="AD22" s="13">
        <v>88</v>
      </c>
      <c r="AE22" s="13">
        <v>72</v>
      </c>
      <c r="AF22" s="13">
        <v>75</v>
      </c>
      <c r="AG22" s="13">
        <v>90</v>
      </c>
      <c r="AH22" s="13">
        <v>81</v>
      </c>
      <c r="AI22" s="13">
        <v>86</v>
      </c>
      <c r="AJ22" s="13">
        <v>80</v>
      </c>
      <c r="AK22" s="13">
        <v>80</v>
      </c>
      <c r="AL22" s="13">
        <v>89</v>
      </c>
      <c r="AM22" s="13">
        <v>88</v>
      </c>
      <c r="AN22" s="13">
        <v>84</v>
      </c>
      <c r="AO22" s="13">
        <v>85</v>
      </c>
      <c r="AP22" s="13">
        <v>89</v>
      </c>
      <c r="AQ22" s="13">
        <v>82</v>
      </c>
      <c r="AR22" s="13">
        <v>79</v>
      </c>
      <c r="AS22" s="13">
        <v>89</v>
      </c>
      <c r="AT22" s="13">
        <v>91</v>
      </c>
      <c r="AU22" s="13">
        <v>80</v>
      </c>
      <c r="AV22" s="13">
        <v>95</v>
      </c>
      <c r="AW22" s="13">
        <v>86</v>
      </c>
      <c r="AX22" s="13">
        <f t="shared" si="2"/>
        <v>7426</v>
      </c>
      <c r="AY22" s="18">
        <f t="shared" si="3"/>
        <v>81.6043956043956</v>
      </c>
      <c r="AZ22" s="13">
        <v>16</v>
      </c>
      <c r="BA22" s="13">
        <f t="shared" si="4"/>
        <v>32</v>
      </c>
      <c r="BB22" s="13">
        <v>15</v>
      </c>
      <c r="BC22" s="27"/>
    </row>
    <row r="23" spans="1:55" ht="12">
      <c r="A23" s="17" t="s">
        <v>355</v>
      </c>
      <c r="B23" s="13" t="s">
        <v>356</v>
      </c>
      <c r="C23" s="13">
        <v>85</v>
      </c>
      <c r="D23" s="12">
        <v>84</v>
      </c>
      <c r="E23" s="12">
        <v>70</v>
      </c>
      <c r="F23" s="12">
        <v>76</v>
      </c>
      <c r="G23" s="12">
        <v>81</v>
      </c>
      <c r="H23" s="12">
        <v>76</v>
      </c>
      <c r="I23" s="12">
        <v>70</v>
      </c>
      <c r="J23" s="12">
        <v>81</v>
      </c>
      <c r="K23" s="13">
        <v>78</v>
      </c>
      <c r="L23" s="12">
        <v>88</v>
      </c>
      <c r="M23" s="12">
        <v>90</v>
      </c>
      <c r="N23" s="13">
        <v>82</v>
      </c>
      <c r="O23" s="13">
        <f t="shared" si="0"/>
        <v>3201</v>
      </c>
      <c r="P23" s="18">
        <f t="shared" si="1"/>
        <v>80.025</v>
      </c>
      <c r="Q23" s="13">
        <v>15</v>
      </c>
      <c r="R23" s="12">
        <v>97</v>
      </c>
      <c r="S23" s="12">
        <v>88</v>
      </c>
      <c r="T23" s="12">
        <v>85</v>
      </c>
      <c r="U23" s="12">
        <v>86</v>
      </c>
      <c r="V23" s="12">
        <v>75</v>
      </c>
      <c r="W23" s="12">
        <v>85</v>
      </c>
      <c r="X23" s="13">
        <v>81</v>
      </c>
      <c r="Y23" s="13">
        <v>88</v>
      </c>
      <c r="Z23" s="12">
        <v>86</v>
      </c>
      <c r="AA23" s="12">
        <v>82</v>
      </c>
      <c r="AB23" s="12">
        <v>80</v>
      </c>
      <c r="AC23" s="12">
        <v>85</v>
      </c>
      <c r="AD23" s="12">
        <v>73</v>
      </c>
      <c r="AE23" s="12">
        <v>77</v>
      </c>
      <c r="AF23" s="12">
        <v>82</v>
      </c>
      <c r="AG23" s="12">
        <v>93</v>
      </c>
      <c r="AH23" s="12">
        <v>78</v>
      </c>
      <c r="AI23" s="13">
        <v>81</v>
      </c>
      <c r="AJ23" s="13">
        <v>87</v>
      </c>
      <c r="AK23" s="13">
        <v>87</v>
      </c>
      <c r="AL23" s="13">
        <v>92</v>
      </c>
      <c r="AM23" s="13">
        <v>72</v>
      </c>
      <c r="AN23" s="13">
        <v>87</v>
      </c>
      <c r="AO23" s="13">
        <v>87</v>
      </c>
      <c r="AP23" s="13"/>
      <c r="AQ23" s="13"/>
      <c r="AR23" s="13">
        <v>89</v>
      </c>
      <c r="AS23" s="13">
        <v>89</v>
      </c>
      <c r="AT23" s="13">
        <v>84</v>
      </c>
      <c r="AU23" s="13">
        <v>78</v>
      </c>
      <c r="AV23" s="13">
        <v>92</v>
      </c>
      <c r="AW23" s="13">
        <v>92</v>
      </c>
      <c r="AX23" s="13">
        <f t="shared" si="2"/>
        <v>7328.999999999999</v>
      </c>
      <c r="AY23" s="18">
        <f t="shared" si="3"/>
        <v>80.53846153846153</v>
      </c>
      <c r="AZ23" s="13">
        <v>17</v>
      </c>
      <c r="BA23" s="13">
        <f t="shared" si="4"/>
        <v>32</v>
      </c>
      <c r="BB23" s="13">
        <v>15</v>
      </c>
      <c r="BC23" s="27"/>
    </row>
    <row r="24" spans="1:55" ht="12">
      <c r="A24" s="17" t="s">
        <v>346</v>
      </c>
      <c r="B24" s="13" t="s">
        <v>347</v>
      </c>
      <c r="C24" s="13">
        <v>80</v>
      </c>
      <c r="D24" s="12">
        <v>79</v>
      </c>
      <c r="E24" s="12">
        <v>62</v>
      </c>
      <c r="F24" s="12">
        <v>72</v>
      </c>
      <c r="G24" s="12">
        <v>75</v>
      </c>
      <c r="H24" s="12">
        <v>73</v>
      </c>
      <c r="I24" s="12">
        <v>88</v>
      </c>
      <c r="J24" s="12">
        <v>88</v>
      </c>
      <c r="K24" s="13">
        <v>73</v>
      </c>
      <c r="L24" s="12">
        <v>93</v>
      </c>
      <c r="M24" s="12">
        <v>89</v>
      </c>
      <c r="N24" s="13">
        <v>61</v>
      </c>
      <c r="O24" s="13">
        <f t="shared" si="0"/>
        <v>3108</v>
      </c>
      <c r="P24" s="18">
        <f t="shared" si="1"/>
        <v>77.7</v>
      </c>
      <c r="Q24" s="13">
        <v>22</v>
      </c>
      <c r="R24" s="12">
        <v>92</v>
      </c>
      <c r="S24" s="12">
        <v>86</v>
      </c>
      <c r="T24" s="12">
        <v>85</v>
      </c>
      <c r="U24" s="12">
        <v>72</v>
      </c>
      <c r="V24" s="12">
        <v>86</v>
      </c>
      <c r="W24" s="12">
        <v>76</v>
      </c>
      <c r="X24" s="13">
        <v>77</v>
      </c>
      <c r="Y24" s="13">
        <v>67</v>
      </c>
      <c r="Z24" s="12">
        <v>88</v>
      </c>
      <c r="AA24" s="12">
        <v>79</v>
      </c>
      <c r="AB24" s="12">
        <v>74</v>
      </c>
      <c r="AC24" s="12">
        <v>72.5</v>
      </c>
      <c r="AD24" s="12">
        <v>71</v>
      </c>
      <c r="AE24" s="12">
        <v>72</v>
      </c>
      <c r="AF24" s="12">
        <v>79</v>
      </c>
      <c r="AG24" s="12">
        <v>79</v>
      </c>
      <c r="AH24" s="12">
        <v>72</v>
      </c>
      <c r="AI24" s="13">
        <v>83</v>
      </c>
      <c r="AJ24" s="13">
        <v>87</v>
      </c>
      <c r="AK24" s="13">
        <v>78</v>
      </c>
      <c r="AL24" s="13">
        <v>88</v>
      </c>
      <c r="AM24" s="13">
        <v>83</v>
      </c>
      <c r="AN24" s="13">
        <v>93</v>
      </c>
      <c r="AO24" s="13">
        <v>86</v>
      </c>
      <c r="AP24" s="13">
        <v>82</v>
      </c>
      <c r="AQ24" s="13">
        <v>90</v>
      </c>
      <c r="AR24" s="13">
        <v>91</v>
      </c>
      <c r="AS24" s="13">
        <v>96</v>
      </c>
      <c r="AT24" s="13">
        <v>96</v>
      </c>
      <c r="AU24" s="13">
        <v>82</v>
      </c>
      <c r="AV24" s="13">
        <v>95</v>
      </c>
      <c r="AW24" s="13">
        <v>76</v>
      </c>
      <c r="AX24" s="13">
        <f t="shared" si="2"/>
        <v>7443.5</v>
      </c>
      <c r="AY24" s="18">
        <f t="shared" si="3"/>
        <v>81.7967032967033</v>
      </c>
      <c r="AZ24" s="13">
        <v>14</v>
      </c>
      <c r="BA24" s="13">
        <f t="shared" si="4"/>
        <v>36</v>
      </c>
      <c r="BB24" s="13">
        <v>18</v>
      </c>
      <c r="BC24" s="27"/>
    </row>
    <row r="25" spans="1:55" ht="12">
      <c r="A25" s="17" t="s">
        <v>2</v>
      </c>
      <c r="B25" s="13" t="s">
        <v>348</v>
      </c>
      <c r="C25" s="13">
        <v>91</v>
      </c>
      <c r="D25" s="13">
        <v>90</v>
      </c>
      <c r="E25" s="13">
        <v>88</v>
      </c>
      <c r="F25" s="13">
        <v>69</v>
      </c>
      <c r="G25" s="13">
        <v>80</v>
      </c>
      <c r="H25" s="13">
        <v>67</v>
      </c>
      <c r="I25" s="13">
        <v>85</v>
      </c>
      <c r="J25" s="13">
        <v>83</v>
      </c>
      <c r="K25" s="13">
        <v>75</v>
      </c>
      <c r="L25" s="13">
        <v>75</v>
      </c>
      <c r="M25" s="13">
        <v>88</v>
      </c>
      <c r="N25" s="13">
        <v>74</v>
      </c>
      <c r="O25" s="13">
        <f t="shared" si="0"/>
        <v>3189</v>
      </c>
      <c r="P25" s="18">
        <f t="shared" si="1"/>
        <v>79.725</v>
      </c>
      <c r="Q25" s="13">
        <v>18</v>
      </c>
      <c r="R25" s="13">
        <v>85</v>
      </c>
      <c r="S25" s="13">
        <v>80</v>
      </c>
      <c r="T25" s="13">
        <v>77</v>
      </c>
      <c r="U25" s="13">
        <v>79</v>
      </c>
      <c r="V25" s="13">
        <v>82</v>
      </c>
      <c r="W25" s="13">
        <v>84</v>
      </c>
      <c r="X25" s="13">
        <v>84</v>
      </c>
      <c r="Y25" s="13">
        <v>82</v>
      </c>
      <c r="Z25" s="13">
        <v>84</v>
      </c>
      <c r="AA25" s="13">
        <v>73</v>
      </c>
      <c r="AB25" s="13">
        <v>74</v>
      </c>
      <c r="AC25" s="13">
        <v>69</v>
      </c>
      <c r="AD25" s="13">
        <v>65</v>
      </c>
      <c r="AE25" s="13">
        <v>63</v>
      </c>
      <c r="AF25" s="13">
        <v>73</v>
      </c>
      <c r="AG25" s="13">
        <v>82</v>
      </c>
      <c r="AH25" s="13">
        <v>78</v>
      </c>
      <c r="AI25" s="13">
        <v>80</v>
      </c>
      <c r="AJ25" s="13">
        <v>70</v>
      </c>
      <c r="AK25" s="13">
        <v>87</v>
      </c>
      <c r="AL25" s="13">
        <v>89</v>
      </c>
      <c r="AM25" s="13">
        <v>72</v>
      </c>
      <c r="AN25" s="13">
        <v>88</v>
      </c>
      <c r="AO25" s="13">
        <v>85</v>
      </c>
      <c r="AP25" s="13">
        <v>83</v>
      </c>
      <c r="AQ25" s="13">
        <v>84</v>
      </c>
      <c r="AR25" s="13">
        <v>81</v>
      </c>
      <c r="AS25" s="13">
        <v>88</v>
      </c>
      <c r="AT25" s="13">
        <v>90</v>
      </c>
      <c r="AU25" s="13">
        <v>79</v>
      </c>
      <c r="AV25" s="13">
        <v>90</v>
      </c>
      <c r="AW25" s="13">
        <v>63</v>
      </c>
      <c r="AX25" s="13">
        <f t="shared" si="2"/>
        <v>7194</v>
      </c>
      <c r="AY25" s="18">
        <f t="shared" si="3"/>
        <v>79.05494505494505</v>
      </c>
      <c r="AZ25" s="13">
        <v>20</v>
      </c>
      <c r="BA25" s="13">
        <f t="shared" si="4"/>
        <v>38</v>
      </c>
      <c r="BB25" s="13">
        <v>19</v>
      </c>
      <c r="BC25" s="27"/>
    </row>
    <row r="26" spans="1:55" ht="12">
      <c r="A26" s="17" t="s">
        <v>20</v>
      </c>
      <c r="B26" s="13" t="s">
        <v>349</v>
      </c>
      <c r="C26" s="13">
        <v>84</v>
      </c>
      <c r="D26" s="13">
        <v>83</v>
      </c>
      <c r="E26" s="13">
        <v>85</v>
      </c>
      <c r="F26" s="13">
        <v>79</v>
      </c>
      <c r="G26" s="13">
        <v>86</v>
      </c>
      <c r="H26" s="13">
        <v>80</v>
      </c>
      <c r="I26" s="13">
        <v>75</v>
      </c>
      <c r="J26" s="13">
        <v>76</v>
      </c>
      <c r="K26" s="13">
        <v>76</v>
      </c>
      <c r="L26" s="13">
        <v>68</v>
      </c>
      <c r="M26" s="13">
        <v>90</v>
      </c>
      <c r="N26" s="13">
        <v>78</v>
      </c>
      <c r="O26" s="13">
        <f t="shared" si="0"/>
        <v>3191</v>
      </c>
      <c r="P26" s="18">
        <f t="shared" si="1"/>
        <v>79.775</v>
      </c>
      <c r="Q26" s="13">
        <v>17</v>
      </c>
      <c r="R26" s="13">
        <v>75</v>
      </c>
      <c r="S26" s="13">
        <v>78</v>
      </c>
      <c r="T26" s="13">
        <v>73</v>
      </c>
      <c r="U26" s="13">
        <v>75</v>
      </c>
      <c r="V26" s="13">
        <v>71</v>
      </c>
      <c r="W26" s="13">
        <v>63</v>
      </c>
      <c r="X26" s="13">
        <v>79</v>
      </c>
      <c r="Y26" s="13">
        <v>80</v>
      </c>
      <c r="Z26" s="13">
        <v>81</v>
      </c>
      <c r="AA26" s="13">
        <v>84</v>
      </c>
      <c r="AB26" s="13">
        <v>69</v>
      </c>
      <c r="AC26" s="13">
        <v>72</v>
      </c>
      <c r="AD26" s="13">
        <v>60</v>
      </c>
      <c r="AE26" s="13">
        <v>86</v>
      </c>
      <c r="AF26" s="13">
        <v>77</v>
      </c>
      <c r="AG26" s="13">
        <v>92</v>
      </c>
      <c r="AH26" s="13">
        <v>60</v>
      </c>
      <c r="AI26" s="13">
        <v>88</v>
      </c>
      <c r="AJ26" s="13">
        <v>84</v>
      </c>
      <c r="AK26" s="13">
        <v>79</v>
      </c>
      <c r="AL26" s="13">
        <v>84</v>
      </c>
      <c r="AM26" s="13">
        <v>68</v>
      </c>
      <c r="AN26" s="13">
        <v>85</v>
      </c>
      <c r="AO26" s="13">
        <v>85</v>
      </c>
      <c r="AP26" s="13">
        <v>85</v>
      </c>
      <c r="AQ26" s="13">
        <v>82</v>
      </c>
      <c r="AR26" s="13">
        <v>80</v>
      </c>
      <c r="AS26" s="13">
        <v>87</v>
      </c>
      <c r="AT26" s="13">
        <v>94</v>
      </c>
      <c r="AU26" s="13">
        <v>81</v>
      </c>
      <c r="AV26" s="13">
        <v>92</v>
      </c>
      <c r="AW26" s="13">
        <v>81</v>
      </c>
      <c r="AX26" s="13">
        <f t="shared" si="2"/>
        <v>7082</v>
      </c>
      <c r="AY26" s="18">
        <f t="shared" si="3"/>
        <v>77.82417582417582</v>
      </c>
      <c r="AZ26" s="13">
        <v>21</v>
      </c>
      <c r="BA26" s="13">
        <f t="shared" si="4"/>
        <v>38</v>
      </c>
      <c r="BB26" s="13">
        <v>19</v>
      </c>
      <c r="BC26" s="27"/>
    </row>
    <row r="27" spans="1:55" ht="12">
      <c r="A27" s="17" t="s">
        <v>22</v>
      </c>
      <c r="B27" s="13" t="s">
        <v>352</v>
      </c>
      <c r="C27" s="13">
        <v>81</v>
      </c>
      <c r="D27" s="13">
        <v>80</v>
      </c>
      <c r="E27" s="13">
        <v>62</v>
      </c>
      <c r="F27" s="13">
        <v>70</v>
      </c>
      <c r="G27" s="13">
        <v>80</v>
      </c>
      <c r="H27" s="13">
        <v>81</v>
      </c>
      <c r="I27" s="13">
        <v>75</v>
      </c>
      <c r="J27" s="13">
        <v>80</v>
      </c>
      <c r="K27" s="13">
        <v>76</v>
      </c>
      <c r="L27" s="13">
        <v>81</v>
      </c>
      <c r="M27" s="13">
        <v>80</v>
      </c>
      <c r="N27" s="13">
        <v>77</v>
      </c>
      <c r="O27" s="13">
        <f t="shared" si="0"/>
        <v>3097</v>
      </c>
      <c r="P27" s="18">
        <f t="shared" si="1"/>
        <v>77.425</v>
      </c>
      <c r="Q27" s="13">
        <v>23</v>
      </c>
      <c r="R27" s="13">
        <v>85</v>
      </c>
      <c r="S27" s="13">
        <v>71</v>
      </c>
      <c r="T27" s="13">
        <v>70</v>
      </c>
      <c r="U27" s="13">
        <v>75</v>
      </c>
      <c r="V27" s="13">
        <v>81</v>
      </c>
      <c r="W27" s="13">
        <v>88</v>
      </c>
      <c r="X27" s="13">
        <v>80</v>
      </c>
      <c r="Y27" s="13">
        <v>87</v>
      </c>
      <c r="Z27" s="13">
        <v>85</v>
      </c>
      <c r="AA27" s="13">
        <v>71</v>
      </c>
      <c r="AB27" s="13">
        <v>84</v>
      </c>
      <c r="AC27" s="13">
        <v>67.5</v>
      </c>
      <c r="AD27" s="13">
        <v>66</v>
      </c>
      <c r="AE27" s="13">
        <v>73</v>
      </c>
      <c r="AF27" s="13">
        <v>64</v>
      </c>
      <c r="AG27" s="13">
        <v>85</v>
      </c>
      <c r="AH27" s="13">
        <v>70</v>
      </c>
      <c r="AI27" s="13">
        <v>82</v>
      </c>
      <c r="AJ27" s="13">
        <v>86</v>
      </c>
      <c r="AK27" s="13">
        <v>77</v>
      </c>
      <c r="AL27" s="13">
        <v>87</v>
      </c>
      <c r="AM27" s="13">
        <v>82</v>
      </c>
      <c r="AN27" s="13">
        <v>85</v>
      </c>
      <c r="AO27" s="13">
        <v>85</v>
      </c>
      <c r="AP27" s="13">
        <v>84</v>
      </c>
      <c r="AQ27" s="13">
        <v>74</v>
      </c>
      <c r="AR27" s="13">
        <v>83</v>
      </c>
      <c r="AS27" s="13">
        <v>89</v>
      </c>
      <c r="AT27" s="13">
        <v>94</v>
      </c>
      <c r="AU27" s="13">
        <v>76</v>
      </c>
      <c r="AV27" s="13">
        <v>95</v>
      </c>
      <c r="AW27" s="13">
        <v>86</v>
      </c>
      <c r="AX27" s="13">
        <f t="shared" si="2"/>
        <v>7224.499999999999</v>
      </c>
      <c r="AY27" s="18">
        <f t="shared" si="3"/>
        <v>79.39010989010988</v>
      </c>
      <c r="AZ27" s="13">
        <v>19</v>
      </c>
      <c r="BA27" s="13">
        <f t="shared" si="4"/>
        <v>42</v>
      </c>
      <c r="BB27" s="13">
        <v>21</v>
      </c>
      <c r="BC27" s="27"/>
    </row>
    <row r="28" spans="1:55" ht="12">
      <c r="A28" s="17" t="s">
        <v>25</v>
      </c>
      <c r="B28" s="13" t="s">
        <v>353</v>
      </c>
      <c r="C28" s="13">
        <v>84</v>
      </c>
      <c r="D28" s="13">
        <v>82</v>
      </c>
      <c r="E28" s="13">
        <v>64</v>
      </c>
      <c r="F28" s="13">
        <v>72</v>
      </c>
      <c r="G28" s="13">
        <v>86</v>
      </c>
      <c r="H28" s="13">
        <v>71</v>
      </c>
      <c r="I28" s="13">
        <v>77</v>
      </c>
      <c r="J28" s="13">
        <v>88</v>
      </c>
      <c r="K28" s="13">
        <v>67</v>
      </c>
      <c r="L28" s="13">
        <v>86</v>
      </c>
      <c r="M28" s="13">
        <v>82</v>
      </c>
      <c r="N28" s="13">
        <v>78</v>
      </c>
      <c r="O28" s="13">
        <f t="shared" si="0"/>
        <v>3128</v>
      </c>
      <c r="P28" s="18">
        <f t="shared" si="1"/>
        <v>78.2</v>
      </c>
      <c r="Q28" s="13">
        <v>21</v>
      </c>
      <c r="R28" s="13">
        <v>76</v>
      </c>
      <c r="S28" s="13">
        <v>72</v>
      </c>
      <c r="T28" s="13">
        <v>82</v>
      </c>
      <c r="U28" s="13">
        <v>82</v>
      </c>
      <c r="V28" s="13">
        <v>77</v>
      </c>
      <c r="W28" s="13">
        <v>77</v>
      </c>
      <c r="X28" s="13">
        <v>77</v>
      </c>
      <c r="Y28" s="13">
        <v>62</v>
      </c>
      <c r="Z28" s="13">
        <v>80</v>
      </c>
      <c r="AA28" s="13">
        <v>70</v>
      </c>
      <c r="AB28" s="13">
        <v>79</v>
      </c>
      <c r="AC28" s="13">
        <v>69</v>
      </c>
      <c r="AD28" s="13">
        <v>81</v>
      </c>
      <c r="AE28" s="13">
        <v>84</v>
      </c>
      <c r="AF28" s="13">
        <v>63</v>
      </c>
      <c r="AG28" s="13">
        <v>75</v>
      </c>
      <c r="AH28" s="13">
        <v>70</v>
      </c>
      <c r="AI28" s="13">
        <v>68</v>
      </c>
      <c r="AJ28" s="13">
        <v>84</v>
      </c>
      <c r="AK28" s="13">
        <v>87</v>
      </c>
      <c r="AL28" s="13">
        <v>83</v>
      </c>
      <c r="AM28" s="13">
        <v>87</v>
      </c>
      <c r="AN28" s="13">
        <v>80</v>
      </c>
      <c r="AO28" s="13">
        <v>84</v>
      </c>
      <c r="AP28" s="13">
        <v>81</v>
      </c>
      <c r="AQ28" s="13">
        <v>80</v>
      </c>
      <c r="AR28" s="13">
        <v>79</v>
      </c>
      <c r="AS28" s="13">
        <v>88</v>
      </c>
      <c r="AT28" s="13">
        <v>72</v>
      </c>
      <c r="AU28" s="13">
        <v>78</v>
      </c>
      <c r="AV28" s="13">
        <v>80</v>
      </c>
      <c r="AW28" s="13">
        <v>81</v>
      </c>
      <c r="AX28" s="13">
        <f t="shared" si="2"/>
        <v>7063.999999999999</v>
      </c>
      <c r="AY28" s="18">
        <f t="shared" si="3"/>
        <v>77.62637362637362</v>
      </c>
      <c r="AZ28" s="13">
        <v>22</v>
      </c>
      <c r="BA28" s="13">
        <f t="shared" si="4"/>
        <v>43</v>
      </c>
      <c r="BB28" s="13">
        <v>22</v>
      </c>
      <c r="BC28" s="27"/>
    </row>
    <row r="29" spans="1:55" ht="12">
      <c r="A29" s="17" t="s">
        <v>0</v>
      </c>
      <c r="B29" s="13" t="s">
        <v>354</v>
      </c>
      <c r="C29" s="13">
        <v>86</v>
      </c>
      <c r="D29" s="13">
        <v>83</v>
      </c>
      <c r="E29" s="13">
        <v>85</v>
      </c>
      <c r="F29" s="13">
        <v>69</v>
      </c>
      <c r="G29" s="13">
        <v>74</v>
      </c>
      <c r="H29" s="13">
        <v>79</v>
      </c>
      <c r="I29" s="13">
        <v>82</v>
      </c>
      <c r="J29" s="13">
        <v>88</v>
      </c>
      <c r="K29" s="13">
        <v>74</v>
      </c>
      <c r="L29" s="13">
        <v>76</v>
      </c>
      <c r="M29" s="13">
        <v>85</v>
      </c>
      <c r="N29" s="13">
        <v>74</v>
      </c>
      <c r="O29" s="13">
        <f t="shared" si="0"/>
        <v>3166</v>
      </c>
      <c r="P29" s="18">
        <f t="shared" si="1"/>
        <v>79.15</v>
      </c>
      <c r="Q29" s="13">
        <v>20</v>
      </c>
      <c r="R29" s="13">
        <v>79</v>
      </c>
      <c r="S29" s="13">
        <v>81</v>
      </c>
      <c r="T29" s="13">
        <v>71</v>
      </c>
      <c r="U29" s="13">
        <v>77</v>
      </c>
      <c r="V29" s="13">
        <v>83</v>
      </c>
      <c r="W29" s="13">
        <v>60</v>
      </c>
      <c r="X29" s="13">
        <v>92</v>
      </c>
      <c r="Y29" s="13">
        <v>73</v>
      </c>
      <c r="Z29" s="13">
        <v>81</v>
      </c>
      <c r="AA29" s="13">
        <v>80</v>
      </c>
      <c r="AB29" s="13">
        <v>72</v>
      </c>
      <c r="AC29" s="13">
        <v>74</v>
      </c>
      <c r="AD29" s="13">
        <v>76</v>
      </c>
      <c r="AE29" s="13">
        <v>79</v>
      </c>
      <c r="AF29" s="13">
        <v>79</v>
      </c>
      <c r="AG29" s="13">
        <v>63</v>
      </c>
      <c r="AH29" s="13">
        <v>69</v>
      </c>
      <c r="AI29" s="13">
        <v>84</v>
      </c>
      <c r="AJ29" s="13">
        <v>65</v>
      </c>
      <c r="AK29" s="13">
        <v>72</v>
      </c>
      <c r="AL29" s="13">
        <v>75</v>
      </c>
      <c r="AM29" s="13">
        <v>63</v>
      </c>
      <c r="AN29" s="13">
        <v>74</v>
      </c>
      <c r="AO29" s="13">
        <v>83</v>
      </c>
      <c r="AP29" s="13">
        <v>85</v>
      </c>
      <c r="AQ29" s="13">
        <v>77</v>
      </c>
      <c r="AR29" s="13">
        <v>78</v>
      </c>
      <c r="AS29" s="13">
        <v>89</v>
      </c>
      <c r="AT29" s="13">
        <v>82</v>
      </c>
      <c r="AU29" s="13">
        <v>79</v>
      </c>
      <c r="AV29" s="13">
        <v>82</v>
      </c>
      <c r="AW29" s="13">
        <v>88</v>
      </c>
      <c r="AX29" s="13">
        <f t="shared" si="2"/>
        <v>7002</v>
      </c>
      <c r="AY29" s="18">
        <f t="shared" si="3"/>
        <v>76.94505494505495</v>
      </c>
      <c r="AZ29" s="13">
        <v>24</v>
      </c>
      <c r="BA29" s="13">
        <f t="shared" si="4"/>
        <v>44</v>
      </c>
      <c r="BB29" s="13">
        <v>23</v>
      </c>
      <c r="BC29" s="27"/>
    </row>
    <row r="30" spans="1:55" ht="12">
      <c r="A30" s="17" t="s">
        <v>40</v>
      </c>
      <c r="B30" s="13" t="s">
        <v>357</v>
      </c>
      <c r="C30" s="13">
        <v>83</v>
      </c>
      <c r="D30" s="13">
        <v>81</v>
      </c>
      <c r="E30" s="13">
        <v>72</v>
      </c>
      <c r="F30" s="13">
        <v>80</v>
      </c>
      <c r="G30" s="13">
        <v>68</v>
      </c>
      <c r="H30" s="13">
        <v>70</v>
      </c>
      <c r="I30" s="13">
        <v>70</v>
      </c>
      <c r="J30" s="13">
        <v>76</v>
      </c>
      <c r="K30" s="13">
        <v>78</v>
      </c>
      <c r="L30" s="13">
        <v>82</v>
      </c>
      <c r="M30" s="13">
        <v>85</v>
      </c>
      <c r="N30" s="13">
        <v>80</v>
      </c>
      <c r="O30" s="13">
        <f t="shared" si="0"/>
        <v>3071</v>
      </c>
      <c r="P30" s="18">
        <f t="shared" si="1"/>
        <v>76.775</v>
      </c>
      <c r="Q30" s="13">
        <v>25</v>
      </c>
      <c r="R30" s="13">
        <v>70</v>
      </c>
      <c r="S30" s="13">
        <v>66</v>
      </c>
      <c r="T30" s="13">
        <v>63</v>
      </c>
      <c r="U30" s="13">
        <v>70</v>
      </c>
      <c r="V30" s="13">
        <v>65</v>
      </c>
      <c r="W30" s="13">
        <v>66</v>
      </c>
      <c r="X30" s="13">
        <v>81</v>
      </c>
      <c r="Y30" s="13">
        <v>74</v>
      </c>
      <c r="Z30" s="13">
        <v>82</v>
      </c>
      <c r="AA30" s="13">
        <v>89</v>
      </c>
      <c r="AB30" s="13">
        <v>73</v>
      </c>
      <c r="AC30" s="13">
        <v>71</v>
      </c>
      <c r="AD30" s="13">
        <v>67</v>
      </c>
      <c r="AE30" s="13">
        <v>74</v>
      </c>
      <c r="AF30" s="13">
        <v>76</v>
      </c>
      <c r="AG30" s="13">
        <v>86</v>
      </c>
      <c r="AH30" s="13">
        <v>75</v>
      </c>
      <c r="AI30" s="13">
        <v>72</v>
      </c>
      <c r="AJ30" s="13">
        <v>76</v>
      </c>
      <c r="AK30" s="13">
        <v>87</v>
      </c>
      <c r="AL30" s="13">
        <v>84</v>
      </c>
      <c r="AM30" s="13">
        <v>86</v>
      </c>
      <c r="AN30" s="13">
        <v>85</v>
      </c>
      <c r="AO30" s="13">
        <v>83</v>
      </c>
      <c r="AP30" s="13">
        <v>84</v>
      </c>
      <c r="AQ30" s="13">
        <v>87</v>
      </c>
      <c r="AR30" s="13">
        <v>89</v>
      </c>
      <c r="AS30" s="13">
        <v>87</v>
      </c>
      <c r="AT30" s="13">
        <v>97</v>
      </c>
      <c r="AU30" s="13">
        <v>83</v>
      </c>
      <c r="AV30" s="13">
        <v>95</v>
      </c>
      <c r="AW30" s="13">
        <v>80</v>
      </c>
      <c r="AX30" s="13">
        <f t="shared" si="2"/>
        <v>7059</v>
      </c>
      <c r="AY30" s="18">
        <f t="shared" si="3"/>
        <v>77.57142857142857</v>
      </c>
      <c r="AZ30" s="13">
        <v>23</v>
      </c>
      <c r="BA30" s="13">
        <f t="shared" si="4"/>
        <v>48</v>
      </c>
      <c r="BB30" s="13">
        <v>24</v>
      </c>
      <c r="BC30" s="27"/>
    </row>
    <row r="31" spans="1:55" ht="12">
      <c r="A31" s="17" t="s">
        <v>24</v>
      </c>
      <c r="B31" s="13" t="s">
        <v>358</v>
      </c>
      <c r="C31" s="13">
        <v>82</v>
      </c>
      <c r="D31" s="13">
        <v>79</v>
      </c>
      <c r="E31" s="13">
        <v>68</v>
      </c>
      <c r="F31" s="13">
        <v>74</v>
      </c>
      <c r="G31" s="13">
        <v>75</v>
      </c>
      <c r="H31" s="13">
        <v>78</v>
      </c>
      <c r="I31" s="13">
        <v>80</v>
      </c>
      <c r="J31" s="13">
        <v>77</v>
      </c>
      <c r="K31" s="13">
        <v>71</v>
      </c>
      <c r="L31" s="13">
        <v>76</v>
      </c>
      <c r="M31" s="13">
        <v>80</v>
      </c>
      <c r="N31" s="13">
        <v>81</v>
      </c>
      <c r="O31" s="13">
        <f t="shared" si="0"/>
        <v>3083</v>
      </c>
      <c r="P31" s="18">
        <f t="shared" si="1"/>
        <v>77.075</v>
      </c>
      <c r="Q31" s="13">
        <v>24</v>
      </c>
      <c r="R31" s="13">
        <v>76</v>
      </c>
      <c r="S31" s="13">
        <v>80</v>
      </c>
      <c r="T31" s="13">
        <v>81</v>
      </c>
      <c r="U31" s="13">
        <v>86</v>
      </c>
      <c r="V31" s="13">
        <v>78</v>
      </c>
      <c r="W31" s="13">
        <v>60</v>
      </c>
      <c r="X31" s="13">
        <v>82</v>
      </c>
      <c r="Y31" s="13">
        <v>73</v>
      </c>
      <c r="Z31" s="13">
        <v>85</v>
      </c>
      <c r="AA31" s="13">
        <v>60</v>
      </c>
      <c r="AB31" s="13">
        <v>61</v>
      </c>
      <c r="AC31" s="13">
        <v>62</v>
      </c>
      <c r="AD31" s="13">
        <v>60</v>
      </c>
      <c r="AE31" s="13">
        <v>78</v>
      </c>
      <c r="AF31" s="13">
        <v>65</v>
      </c>
      <c r="AG31" s="13">
        <v>78</v>
      </c>
      <c r="AH31" s="13">
        <v>60</v>
      </c>
      <c r="AI31" s="13">
        <v>78</v>
      </c>
      <c r="AJ31" s="13">
        <v>60</v>
      </c>
      <c r="AK31" s="13">
        <v>69</v>
      </c>
      <c r="AL31" s="13">
        <v>79</v>
      </c>
      <c r="AM31" s="13">
        <v>61</v>
      </c>
      <c r="AN31" s="13">
        <v>78</v>
      </c>
      <c r="AO31" s="13">
        <v>84</v>
      </c>
      <c r="AP31" s="13">
        <v>81</v>
      </c>
      <c r="AQ31" s="13">
        <v>66</v>
      </c>
      <c r="AR31" s="13">
        <v>79</v>
      </c>
      <c r="AS31" s="13">
        <v>81</v>
      </c>
      <c r="AT31" s="13">
        <v>80</v>
      </c>
      <c r="AU31" s="13">
        <v>78</v>
      </c>
      <c r="AV31" s="13">
        <v>84</v>
      </c>
      <c r="AW31" s="13">
        <v>63</v>
      </c>
      <c r="AX31" s="13">
        <f t="shared" si="2"/>
        <v>6619</v>
      </c>
      <c r="AY31" s="18">
        <f t="shared" si="3"/>
        <v>72.73626373626374</v>
      </c>
      <c r="AZ31" s="13">
        <v>27</v>
      </c>
      <c r="BA31" s="13">
        <f t="shared" si="4"/>
        <v>51</v>
      </c>
      <c r="BB31" s="13">
        <v>25</v>
      </c>
      <c r="BC31" s="27"/>
    </row>
    <row r="32" spans="1:55" ht="12">
      <c r="A32" s="17" t="s">
        <v>36</v>
      </c>
      <c r="B32" s="13" t="s">
        <v>360</v>
      </c>
      <c r="C32" s="13">
        <v>82</v>
      </c>
      <c r="D32" s="13">
        <v>79</v>
      </c>
      <c r="E32" s="13">
        <v>69</v>
      </c>
      <c r="F32" s="13">
        <v>77</v>
      </c>
      <c r="G32" s="13">
        <v>72</v>
      </c>
      <c r="H32" s="13">
        <v>67</v>
      </c>
      <c r="I32" s="13">
        <v>70</v>
      </c>
      <c r="J32" s="13">
        <v>81</v>
      </c>
      <c r="K32" s="13">
        <v>71</v>
      </c>
      <c r="L32" s="13">
        <v>80</v>
      </c>
      <c r="M32" s="13">
        <v>80</v>
      </c>
      <c r="N32" s="13">
        <v>72</v>
      </c>
      <c r="O32" s="13">
        <f t="shared" si="0"/>
        <v>2986</v>
      </c>
      <c r="P32" s="18">
        <f t="shared" si="1"/>
        <v>74.65</v>
      </c>
      <c r="Q32" s="13">
        <v>27</v>
      </c>
      <c r="R32" s="13">
        <v>81</v>
      </c>
      <c r="S32" s="13">
        <v>76</v>
      </c>
      <c r="T32" s="13">
        <v>71</v>
      </c>
      <c r="U32" s="13">
        <v>79</v>
      </c>
      <c r="V32" s="13">
        <v>68</v>
      </c>
      <c r="W32" s="13">
        <v>61</v>
      </c>
      <c r="X32" s="13">
        <v>76</v>
      </c>
      <c r="Y32" s="13">
        <v>69</v>
      </c>
      <c r="Z32" s="13">
        <v>85</v>
      </c>
      <c r="AA32" s="13">
        <v>82</v>
      </c>
      <c r="AB32" s="13">
        <v>81</v>
      </c>
      <c r="AC32" s="13">
        <v>66</v>
      </c>
      <c r="AD32" s="13">
        <v>60</v>
      </c>
      <c r="AE32" s="13">
        <v>68</v>
      </c>
      <c r="AF32" s="13">
        <v>73</v>
      </c>
      <c r="AG32" s="13">
        <v>83</v>
      </c>
      <c r="AH32" s="13">
        <v>71</v>
      </c>
      <c r="AI32" s="13">
        <v>77</v>
      </c>
      <c r="AJ32" s="13">
        <v>60</v>
      </c>
      <c r="AK32" s="13">
        <v>83</v>
      </c>
      <c r="AL32" s="13">
        <v>89</v>
      </c>
      <c r="AM32" s="13">
        <v>72</v>
      </c>
      <c r="AN32" s="13">
        <v>76</v>
      </c>
      <c r="AO32" s="13">
        <v>84</v>
      </c>
      <c r="AP32" s="13">
        <v>85</v>
      </c>
      <c r="AQ32" s="13">
        <v>76</v>
      </c>
      <c r="AR32" s="13">
        <v>80</v>
      </c>
      <c r="AS32" s="13">
        <v>89</v>
      </c>
      <c r="AT32" s="13">
        <v>95</v>
      </c>
      <c r="AU32" s="13">
        <v>75</v>
      </c>
      <c r="AV32" s="13">
        <v>88</v>
      </c>
      <c r="AW32" s="13">
        <v>66</v>
      </c>
      <c r="AX32" s="13">
        <f t="shared" si="2"/>
        <v>6901</v>
      </c>
      <c r="AY32" s="18">
        <f t="shared" si="3"/>
        <v>75.83516483516483</v>
      </c>
      <c r="AZ32" s="13">
        <v>25</v>
      </c>
      <c r="BA32" s="13">
        <f t="shared" si="4"/>
        <v>52</v>
      </c>
      <c r="BB32" s="13">
        <v>26</v>
      </c>
      <c r="BC32" s="27"/>
    </row>
    <row r="33" spans="1:55" ht="12">
      <c r="A33" s="17" t="s">
        <v>28</v>
      </c>
      <c r="B33" s="13" t="s">
        <v>359</v>
      </c>
      <c r="C33" s="13">
        <v>82</v>
      </c>
      <c r="D33" s="13">
        <v>80</v>
      </c>
      <c r="E33" s="13">
        <v>75</v>
      </c>
      <c r="F33" s="13">
        <v>70</v>
      </c>
      <c r="G33" s="13">
        <v>74</v>
      </c>
      <c r="H33" s="13">
        <v>80</v>
      </c>
      <c r="I33" s="13">
        <v>70</v>
      </c>
      <c r="J33" s="13">
        <v>85</v>
      </c>
      <c r="K33" s="13">
        <v>66</v>
      </c>
      <c r="L33" s="13">
        <v>78</v>
      </c>
      <c r="M33" s="13">
        <v>80</v>
      </c>
      <c r="N33" s="13">
        <v>79</v>
      </c>
      <c r="O33" s="13">
        <f t="shared" si="0"/>
        <v>3053</v>
      </c>
      <c r="P33" s="18">
        <f t="shared" si="1"/>
        <v>76.325</v>
      </c>
      <c r="Q33" s="13">
        <v>26</v>
      </c>
      <c r="R33" s="13">
        <v>76</v>
      </c>
      <c r="S33" s="13">
        <v>73</v>
      </c>
      <c r="T33" s="13">
        <v>76</v>
      </c>
      <c r="U33" s="13">
        <v>84</v>
      </c>
      <c r="V33" s="13">
        <v>69</v>
      </c>
      <c r="W33" s="13">
        <v>62</v>
      </c>
      <c r="X33" s="13">
        <v>82</v>
      </c>
      <c r="Y33" s="13">
        <v>73</v>
      </c>
      <c r="Z33" s="13">
        <v>77</v>
      </c>
      <c r="AA33" s="13">
        <v>75</v>
      </c>
      <c r="AB33" s="13">
        <v>80</v>
      </c>
      <c r="AC33" s="13">
        <v>73.5</v>
      </c>
      <c r="AD33" s="13">
        <v>60</v>
      </c>
      <c r="AE33" s="13">
        <v>75</v>
      </c>
      <c r="AF33" s="13">
        <v>65</v>
      </c>
      <c r="AG33" s="13">
        <v>80</v>
      </c>
      <c r="AH33" s="13">
        <v>62</v>
      </c>
      <c r="AI33" s="13">
        <v>80</v>
      </c>
      <c r="AJ33" s="13">
        <v>71</v>
      </c>
      <c r="AK33" s="13">
        <v>79</v>
      </c>
      <c r="AL33" s="13">
        <v>79</v>
      </c>
      <c r="AM33" s="13">
        <v>70</v>
      </c>
      <c r="AN33" s="13">
        <v>83</v>
      </c>
      <c r="AO33" s="13">
        <v>84</v>
      </c>
      <c r="AP33" s="13">
        <v>85</v>
      </c>
      <c r="AQ33" s="13">
        <v>74</v>
      </c>
      <c r="AR33" s="13">
        <v>76</v>
      </c>
      <c r="AS33" s="13">
        <v>83</v>
      </c>
      <c r="AT33" s="13">
        <v>93</v>
      </c>
      <c r="AU33" s="13">
        <v>77</v>
      </c>
      <c r="AV33" s="13">
        <v>90</v>
      </c>
      <c r="AW33" s="13">
        <v>82</v>
      </c>
      <c r="AX33" s="13">
        <f t="shared" si="2"/>
        <v>6899.5</v>
      </c>
      <c r="AY33" s="18">
        <f t="shared" si="3"/>
        <v>75.81868131868131</v>
      </c>
      <c r="AZ33" s="13">
        <v>26</v>
      </c>
      <c r="BA33" s="13">
        <f t="shared" si="4"/>
        <v>52</v>
      </c>
      <c r="BB33" s="13">
        <v>26</v>
      </c>
      <c r="BC33" s="27"/>
    </row>
    <row r="34" spans="1:55" ht="12">
      <c r="A34" s="17" t="s">
        <v>361</v>
      </c>
      <c r="B34" s="13" t="s">
        <v>362</v>
      </c>
      <c r="C34" s="13">
        <v>89</v>
      </c>
      <c r="D34" s="13">
        <v>75</v>
      </c>
      <c r="E34" s="13">
        <v>90</v>
      </c>
      <c r="F34" s="13">
        <v>72</v>
      </c>
      <c r="G34" s="13">
        <v>82</v>
      </c>
      <c r="H34" s="13">
        <v>64</v>
      </c>
      <c r="I34" s="13">
        <v>60</v>
      </c>
      <c r="J34" s="13">
        <v>88</v>
      </c>
      <c r="K34" s="13">
        <v>60</v>
      </c>
      <c r="L34" s="13">
        <v>63</v>
      </c>
      <c r="M34" s="13">
        <v>80</v>
      </c>
      <c r="N34" s="13">
        <v>71</v>
      </c>
      <c r="O34" s="13">
        <f t="shared" si="0"/>
        <v>2943</v>
      </c>
      <c r="P34" s="18">
        <f t="shared" si="1"/>
        <v>73.575</v>
      </c>
      <c r="Q34" s="13">
        <v>28</v>
      </c>
      <c r="R34" s="13">
        <v>66</v>
      </c>
      <c r="S34" s="13">
        <v>71</v>
      </c>
      <c r="T34" s="13">
        <v>75</v>
      </c>
      <c r="U34" s="13">
        <v>71</v>
      </c>
      <c r="V34" s="13">
        <v>60</v>
      </c>
      <c r="W34" s="13">
        <v>70</v>
      </c>
      <c r="X34" s="13">
        <v>85</v>
      </c>
      <c r="Y34" s="13">
        <v>80</v>
      </c>
      <c r="Z34" s="13">
        <v>86</v>
      </c>
      <c r="AA34" s="13">
        <v>60</v>
      </c>
      <c r="AB34" s="13">
        <v>73</v>
      </c>
      <c r="AC34" s="13">
        <v>61</v>
      </c>
      <c r="AD34" s="13">
        <v>60</v>
      </c>
      <c r="AE34" s="13">
        <v>76</v>
      </c>
      <c r="AF34" s="13">
        <v>92</v>
      </c>
      <c r="AG34" s="13">
        <v>81</v>
      </c>
      <c r="AH34" s="13">
        <v>60</v>
      </c>
      <c r="AI34" s="13">
        <v>60</v>
      </c>
      <c r="AJ34" s="13">
        <v>60</v>
      </c>
      <c r="AK34" s="13">
        <v>70</v>
      </c>
      <c r="AL34" s="13">
        <v>83</v>
      </c>
      <c r="AM34" s="13">
        <v>62</v>
      </c>
      <c r="AN34" s="13">
        <v>76</v>
      </c>
      <c r="AO34" s="13">
        <v>84</v>
      </c>
      <c r="AP34" s="13">
        <v>82</v>
      </c>
      <c r="AQ34" s="13">
        <v>72</v>
      </c>
      <c r="AR34" s="13">
        <v>64</v>
      </c>
      <c r="AS34" s="13">
        <v>83</v>
      </c>
      <c r="AT34" s="13">
        <v>86</v>
      </c>
      <c r="AU34" s="13">
        <v>78</v>
      </c>
      <c r="AV34" s="13">
        <v>90</v>
      </c>
      <c r="AW34" s="13">
        <v>89</v>
      </c>
      <c r="AX34" s="13">
        <f t="shared" si="2"/>
        <v>6517</v>
      </c>
      <c r="AY34" s="18">
        <f t="shared" si="3"/>
        <v>71.61538461538461</v>
      </c>
      <c r="AZ34" s="13">
        <v>28</v>
      </c>
      <c r="BA34" s="13">
        <f t="shared" si="4"/>
        <v>56</v>
      </c>
      <c r="BB34" s="13">
        <v>28</v>
      </c>
      <c r="BC34" s="27"/>
    </row>
    <row r="35" spans="1:55" ht="12">
      <c r="A35" s="17" t="s">
        <v>17</v>
      </c>
      <c r="B35" s="13" t="s">
        <v>363</v>
      </c>
      <c r="C35" s="13">
        <v>83</v>
      </c>
      <c r="D35" s="13">
        <v>85</v>
      </c>
      <c r="E35" s="13">
        <v>74</v>
      </c>
      <c r="F35" s="13">
        <v>70</v>
      </c>
      <c r="G35" s="13">
        <v>70</v>
      </c>
      <c r="H35" s="13">
        <v>61</v>
      </c>
      <c r="I35" s="13">
        <v>82</v>
      </c>
      <c r="J35" s="13">
        <v>81</v>
      </c>
      <c r="K35" s="13">
        <v>74</v>
      </c>
      <c r="L35" s="13">
        <v>60</v>
      </c>
      <c r="M35" s="13">
        <v>85</v>
      </c>
      <c r="N35" s="13">
        <v>60</v>
      </c>
      <c r="O35" s="13">
        <f t="shared" si="0"/>
        <v>2926</v>
      </c>
      <c r="P35" s="18">
        <f t="shared" si="1"/>
        <v>73.15</v>
      </c>
      <c r="Q35" s="13">
        <v>29</v>
      </c>
      <c r="R35" s="13">
        <v>77</v>
      </c>
      <c r="S35" s="13">
        <v>63</v>
      </c>
      <c r="T35" s="13">
        <v>62</v>
      </c>
      <c r="U35" s="13">
        <v>65</v>
      </c>
      <c r="V35" s="13">
        <v>75</v>
      </c>
      <c r="W35" s="13">
        <v>62</v>
      </c>
      <c r="X35" s="13">
        <v>74</v>
      </c>
      <c r="Y35" s="13">
        <v>65</v>
      </c>
      <c r="Z35" s="13">
        <v>72</v>
      </c>
      <c r="AA35" s="13">
        <v>70</v>
      </c>
      <c r="AB35" s="13">
        <v>72</v>
      </c>
      <c r="AC35" s="13">
        <v>61</v>
      </c>
      <c r="AD35" s="13">
        <v>71</v>
      </c>
      <c r="AE35" s="13">
        <v>90</v>
      </c>
      <c r="AF35" s="13">
        <v>71</v>
      </c>
      <c r="AG35" s="13">
        <v>85</v>
      </c>
      <c r="AH35" s="13">
        <v>60</v>
      </c>
      <c r="AI35" s="13">
        <v>65</v>
      </c>
      <c r="AJ35" s="13">
        <v>81</v>
      </c>
      <c r="AK35" s="13">
        <v>70</v>
      </c>
      <c r="AL35" s="13">
        <v>62</v>
      </c>
      <c r="AM35" s="13">
        <v>60</v>
      </c>
      <c r="AN35" s="13">
        <v>78</v>
      </c>
      <c r="AO35" s="13">
        <v>85</v>
      </c>
      <c r="AP35" s="13">
        <v>81</v>
      </c>
      <c r="AQ35" s="13">
        <v>70</v>
      </c>
      <c r="AR35" s="13">
        <v>74</v>
      </c>
      <c r="AS35" s="13">
        <v>80</v>
      </c>
      <c r="AT35" s="13">
        <v>75</v>
      </c>
      <c r="AU35" s="13">
        <v>78</v>
      </c>
      <c r="AV35" s="13">
        <v>64</v>
      </c>
      <c r="AW35" s="13">
        <v>92</v>
      </c>
      <c r="AX35" s="13">
        <f t="shared" si="2"/>
        <v>6461</v>
      </c>
      <c r="AY35" s="18">
        <f t="shared" si="3"/>
        <v>71</v>
      </c>
      <c r="AZ35" s="13">
        <v>29</v>
      </c>
      <c r="BA35" s="13">
        <f t="shared" si="4"/>
        <v>58</v>
      </c>
      <c r="BB35" s="13">
        <v>29</v>
      </c>
      <c r="BC35" s="27"/>
    </row>
    <row r="36" spans="1:55" s="7" customFormat="1" ht="1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s="7" customFormat="1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156" s="10" customFormat="1" ht="12">
      <c r="A38" s="17" t="s">
        <v>9</v>
      </c>
      <c r="B38" s="13" t="s">
        <v>365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20" t="s">
        <v>136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26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</row>
    <row r="39" spans="1:156" ht="12">
      <c r="A39" s="17" t="s">
        <v>34</v>
      </c>
      <c r="B39" s="13" t="s">
        <v>367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29" t="s">
        <v>136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26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</row>
    <row r="40" spans="1:156" ht="12">
      <c r="A40" s="17" t="s">
        <v>39</v>
      </c>
      <c r="B40" s="13" t="s">
        <v>368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29" t="s">
        <v>136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26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</row>
    <row r="41" spans="1:156" ht="12">
      <c r="A41" s="17" t="s">
        <v>3</v>
      </c>
      <c r="B41" s="13" t="s">
        <v>369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20" t="s">
        <v>136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26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</row>
    <row r="42" spans="1:156" ht="12">
      <c r="A42" s="17" t="s">
        <v>15</v>
      </c>
      <c r="B42" s="13" t="s">
        <v>370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20" t="s">
        <v>136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26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</row>
    <row r="43" spans="1:55" ht="12">
      <c r="A43" s="17" t="s">
        <v>21</v>
      </c>
      <c r="B43" s="13" t="s">
        <v>371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20" t="s">
        <v>136</v>
      </c>
      <c r="AE43" s="13"/>
      <c r="AF43" s="13"/>
      <c r="AG43" s="13"/>
      <c r="AH43" s="20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27"/>
    </row>
    <row r="44" spans="1:55" ht="12">
      <c r="A44" s="17" t="s">
        <v>27</v>
      </c>
      <c r="B44" s="13" t="s">
        <v>374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20" t="s">
        <v>136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27"/>
    </row>
    <row r="45" spans="1:55" ht="12">
      <c r="A45" s="17" t="s">
        <v>1</v>
      </c>
      <c r="B45" s="13" t="s">
        <v>375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20" t="s">
        <v>136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27"/>
    </row>
    <row r="46" spans="1:55" ht="12">
      <c r="A46" s="17" t="s">
        <v>12</v>
      </c>
      <c r="B46" s="13" t="s">
        <v>376</v>
      </c>
      <c r="C46" s="13"/>
      <c r="D46" s="13"/>
      <c r="E46" s="13"/>
      <c r="F46" s="13"/>
      <c r="G46" s="13"/>
      <c r="H46" s="13"/>
      <c r="I46" s="13"/>
      <c r="J46" s="13"/>
      <c r="K46" s="20" t="s">
        <v>377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27"/>
    </row>
    <row r="47" spans="1:55" ht="12">
      <c r="A47" s="17" t="s">
        <v>8</v>
      </c>
      <c r="B47" s="13" t="s">
        <v>378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20" t="s">
        <v>377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27"/>
    </row>
    <row r="48" spans="1:55" ht="12">
      <c r="A48" s="17" t="s">
        <v>18</v>
      </c>
      <c r="B48" s="13" t="s">
        <v>379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0" t="s">
        <v>136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27"/>
    </row>
    <row r="51" spans="35:47" ht="19.5" customHeight="1">
      <c r="AI51" s="44" t="s">
        <v>391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</row>
    <row r="52" spans="35:47" ht="19.5" customHeight="1"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</row>
    <row r="53" spans="35:47" ht="19.5" customHeight="1"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</row>
  </sheetData>
  <sheetProtection/>
  <mergeCells count="4">
    <mergeCell ref="C2:Q2"/>
    <mergeCell ref="R2:AZ2"/>
    <mergeCell ref="A1:BB1"/>
    <mergeCell ref="AI51:AU53"/>
  </mergeCells>
  <printOptions horizontalCentered="1"/>
  <pageMargins left="0" right="0" top="0.5905511811023623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21"/>
  <sheetViews>
    <sheetView tabSelected="1" zoomScalePageLayoutView="0" workbookViewId="0" topLeftCell="AK1">
      <selection activeCell="AL10" sqref="AL10"/>
    </sheetView>
  </sheetViews>
  <sheetFormatPr defaultColWidth="9.00390625" defaultRowHeight="14.25"/>
  <cols>
    <col min="1" max="1" width="6.75390625" style="0" customWidth="1"/>
    <col min="2" max="2" width="4.75390625" style="0" customWidth="1"/>
    <col min="3" max="3" width="3.125" style="0" customWidth="1"/>
    <col min="4" max="4" width="2.125" style="0" customWidth="1"/>
    <col min="5" max="5" width="4.375" style="0" customWidth="1"/>
    <col min="6" max="6" width="2.375" style="0" customWidth="1"/>
    <col min="7" max="7" width="3.25390625" style="0" customWidth="1"/>
    <col min="8" max="8" width="3.50390625" style="0" customWidth="1"/>
    <col min="9" max="10" width="3.375" style="0" customWidth="1"/>
    <col min="11" max="11" width="3.625" style="0" customWidth="1"/>
    <col min="12" max="12" width="3.75390625" style="0" customWidth="1"/>
    <col min="13" max="13" width="3.875" style="0" customWidth="1"/>
    <col min="14" max="14" width="3.375" style="0" customWidth="1"/>
    <col min="15" max="15" width="3.625" style="0" customWidth="1"/>
    <col min="16" max="16" width="5.125" style="0" customWidth="1"/>
    <col min="17" max="17" width="2.375" style="0" customWidth="1"/>
    <col min="18" max="18" width="2.625" style="0" customWidth="1"/>
    <col min="19" max="21" width="2.25390625" style="0" customWidth="1"/>
    <col min="22" max="22" width="3.625" style="0" customWidth="1"/>
    <col min="23" max="23" width="3.50390625" style="0" customWidth="1"/>
    <col min="24" max="24" width="2.25390625" style="0" customWidth="1"/>
    <col min="25" max="25" width="2.375" style="0" customWidth="1"/>
    <col min="26" max="26" width="3.75390625" style="0" customWidth="1"/>
    <col min="27" max="27" width="4.625" style="0" customWidth="1"/>
    <col min="28" max="28" width="5.25390625" style="0" customWidth="1"/>
    <col min="29" max="29" width="4.625" style="0" customWidth="1"/>
    <col min="30" max="30" width="3.50390625" style="0" customWidth="1"/>
    <col min="31" max="31" width="4.75390625" style="0" customWidth="1"/>
    <col min="32" max="32" width="3.625" style="0" customWidth="1"/>
    <col min="33" max="33" width="3.875" style="0" customWidth="1"/>
    <col min="34" max="34" width="3.50390625" style="0" customWidth="1"/>
    <col min="35" max="36" width="3.625" style="0" customWidth="1"/>
    <col min="37" max="37" width="2.125" style="0" customWidth="1"/>
    <col min="38" max="38" width="3.75390625" style="0" customWidth="1"/>
    <col min="39" max="39" width="3.375" style="0" customWidth="1"/>
    <col min="40" max="40" width="4.125" style="0" customWidth="1"/>
    <col min="41" max="41" width="3.50390625" style="0" customWidth="1"/>
    <col min="42" max="42" width="3.875" style="0" customWidth="1"/>
    <col min="43" max="43" width="3.375" style="0" customWidth="1"/>
    <col min="44" max="45" width="4.125" style="0" customWidth="1"/>
    <col min="46" max="46" width="5.25390625" style="0" customWidth="1"/>
    <col min="47" max="47" width="3.625" style="0" customWidth="1"/>
    <col min="48" max="48" width="4.875" style="0" customWidth="1"/>
    <col min="49" max="49" width="2.25390625" style="0" customWidth="1"/>
    <col min="50" max="50" width="4.375" style="0" customWidth="1"/>
    <col min="51" max="51" width="5.50390625" style="0" customWidth="1"/>
    <col min="52" max="53" width="2.25390625" style="0" customWidth="1"/>
    <col min="54" max="54" width="2.375" style="0" customWidth="1"/>
  </cols>
  <sheetData>
    <row r="1" spans="1:54" ht="27">
      <c r="A1" s="47" t="s">
        <v>386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20.25">
      <c r="A2" s="4"/>
      <c r="B2" s="4"/>
      <c r="C2" s="46" t="s">
        <v>133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1"/>
      <c r="Q2" s="41"/>
      <c r="R2" s="46" t="s">
        <v>134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"/>
      <c r="BB2" s="4"/>
    </row>
    <row r="3" spans="1:54" ht="15">
      <c r="A3" s="13" t="s">
        <v>138</v>
      </c>
      <c r="B3" s="13" t="s">
        <v>139</v>
      </c>
      <c r="C3" s="13" t="s">
        <v>72</v>
      </c>
      <c r="D3" s="11"/>
      <c r="E3" s="13" t="s">
        <v>75</v>
      </c>
      <c r="F3" s="13"/>
      <c r="G3" s="13" t="s">
        <v>76</v>
      </c>
      <c r="H3" s="13" t="s">
        <v>47</v>
      </c>
      <c r="I3" s="13" t="s">
        <v>77</v>
      </c>
      <c r="J3" s="13" t="s">
        <v>78</v>
      </c>
      <c r="K3" s="13" t="s">
        <v>49</v>
      </c>
      <c r="L3" s="13" t="s">
        <v>77</v>
      </c>
      <c r="M3" s="13" t="s">
        <v>79</v>
      </c>
      <c r="N3" s="13" t="s">
        <v>80</v>
      </c>
      <c r="O3" s="13"/>
      <c r="P3" s="13"/>
      <c r="Q3" s="13"/>
      <c r="R3" s="13"/>
      <c r="S3" s="13"/>
      <c r="T3" s="13"/>
      <c r="U3" s="13"/>
      <c r="V3" s="13" t="s">
        <v>90</v>
      </c>
      <c r="W3" s="13" t="s">
        <v>91</v>
      </c>
      <c r="X3" s="13"/>
      <c r="Y3" s="13"/>
      <c r="Z3" s="13" t="s">
        <v>49</v>
      </c>
      <c r="AA3" s="13" t="s">
        <v>62</v>
      </c>
      <c r="AB3" s="13" t="s">
        <v>92</v>
      </c>
      <c r="AC3" s="13" t="s">
        <v>320</v>
      </c>
      <c r="AD3" s="13" t="s">
        <v>93</v>
      </c>
      <c r="AE3" s="13" t="s">
        <v>94</v>
      </c>
      <c r="AF3" s="13" t="s">
        <v>155</v>
      </c>
      <c r="AG3" s="13" t="s">
        <v>155</v>
      </c>
      <c r="AH3" s="13" t="s">
        <v>95</v>
      </c>
      <c r="AI3" s="13" t="s">
        <v>77</v>
      </c>
      <c r="AJ3" s="13" t="s">
        <v>96</v>
      </c>
      <c r="AK3" s="13" t="s">
        <v>97</v>
      </c>
      <c r="AL3" s="16" t="s">
        <v>98</v>
      </c>
      <c r="AM3" s="13" t="s">
        <v>77</v>
      </c>
      <c r="AN3" s="13" t="s">
        <v>55</v>
      </c>
      <c r="AO3" s="30" t="s">
        <v>140</v>
      </c>
      <c r="AP3" s="13" t="s">
        <v>81</v>
      </c>
      <c r="AQ3" s="13" t="s">
        <v>58</v>
      </c>
      <c r="AR3" s="13" t="s">
        <v>99</v>
      </c>
      <c r="AS3" s="13" t="s">
        <v>100</v>
      </c>
      <c r="AT3" s="13" t="s">
        <v>101</v>
      </c>
      <c r="AU3" s="13" t="s">
        <v>80</v>
      </c>
      <c r="AV3" s="13" t="s">
        <v>102</v>
      </c>
      <c r="AW3" s="13" t="s">
        <v>103</v>
      </c>
      <c r="AX3" s="13"/>
      <c r="AY3" s="13"/>
      <c r="AZ3" s="13"/>
      <c r="BA3" s="13"/>
      <c r="BB3" s="13"/>
    </row>
    <row r="4" spans="1:54" ht="14.25">
      <c r="A4" s="13"/>
      <c r="B4" s="13"/>
      <c r="C4" s="13" t="s">
        <v>73</v>
      </c>
      <c r="D4" s="13"/>
      <c r="E4" s="13" t="s">
        <v>42</v>
      </c>
      <c r="F4" s="13"/>
      <c r="G4" s="13" t="s">
        <v>49</v>
      </c>
      <c r="H4" s="13" t="s">
        <v>72</v>
      </c>
      <c r="I4" s="13" t="s">
        <v>81</v>
      </c>
      <c r="J4" s="13" t="s">
        <v>82</v>
      </c>
      <c r="K4" s="13" t="s">
        <v>72</v>
      </c>
      <c r="L4" s="13" t="s">
        <v>83</v>
      </c>
      <c r="M4" s="13" t="s">
        <v>55</v>
      </c>
      <c r="N4" s="13" t="s">
        <v>72</v>
      </c>
      <c r="O4" s="13"/>
      <c r="P4" s="13"/>
      <c r="Q4" s="13"/>
      <c r="R4" s="13" t="s">
        <v>104</v>
      </c>
      <c r="S4" s="13" t="s">
        <v>41</v>
      </c>
      <c r="T4" s="13" t="s">
        <v>105</v>
      </c>
      <c r="U4" s="13" t="s">
        <v>106</v>
      </c>
      <c r="V4" s="13" t="s">
        <v>107</v>
      </c>
      <c r="W4" s="13" t="s">
        <v>108</v>
      </c>
      <c r="X4" s="13" t="s">
        <v>109</v>
      </c>
      <c r="Y4" s="13" t="s">
        <v>110</v>
      </c>
      <c r="Z4" s="13" t="s">
        <v>111</v>
      </c>
      <c r="AA4" s="13" t="s">
        <v>63</v>
      </c>
      <c r="AB4" s="13" t="s">
        <v>112</v>
      </c>
      <c r="AC4" s="13" t="s">
        <v>321</v>
      </c>
      <c r="AD4" s="13" t="s">
        <v>113</v>
      </c>
      <c r="AE4" s="13" t="s">
        <v>82</v>
      </c>
      <c r="AF4" s="13" t="s">
        <v>174</v>
      </c>
      <c r="AG4" s="13" t="s">
        <v>174</v>
      </c>
      <c r="AH4" s="13" t="s">
        <v>58</v>
      </c>
      <c r="AI4" s="13" t="s">
        <v>71</v>
      </c>
      <c r="AJ4" s="13" t="s">
        <v>114</v>
      </c>
      <c r="AK4" s="13" t="s">
        <v>115</v>
      </c>
      <c r="AL4" s="13" t="s">
        <v>116</v>
      </c>
      <c r="AM4" s="13" t="s">
        <v>58</v>
      </c>
      <c r="AN4" s="13" t="s">
        <v>96</v>
      </c>
      <c r="AO4" s="30" t="s">
        <v>381</v>
      </c>
      <c r="AP4" s="13" t="s">
        <v>117</v>
      </c>
      <c r="AQ4" s="13" t="s">
        <v>118</v>
      </c>
      <c r="AR4" s="13" t="s">
        <v>58</v>
      </c>
      <c r="AS4" s="13" t="s">
        <v>81</v>
      </c>
      <c r="AT4" s="13" t="s">
        <v>119</v>
      </c>
      <c r="AU4" s="13" t="s">
        <v>58</v>
      </c>
      <c r="AV4" s="13" t="s">
        <v>120</v>
      </c>
      <c r="AW4" s="13" t="s">
        <v>121</v>
      </c>
      <c r="AX4" s="13"/>
      <c r="AY4" s="13"/>
      <c r="AZ4" s="13"/>
      <c r="BA4" s="13" t="s">
        <v>270</v>
      </c>
      <c r="BB4" s="13" t="s">
        <v>271</v>
      </c>
    </row>
    <row r="5" spans="1:54" ht="14.25">
      <c r="A5" s="13"/>
      <c r="B5" s="13"/>
      <c r="C5" s="13" t="s">
        <v>74</v>
      </c>
      <c r="D5" s="12">
        <v>2</v>
      </c>
      <c r="E5" s="15" t="s">
        <v>84</v>
      </c>
      <c r="F5" s="12">
        <v>2</v>
      </c>
      <c r="G5" s="15" t="s">
        <v>85</v>
      </c>
      <c r="H5" s="15" t="s">
        <v>41</v>
      </c>
      <c r="I5" s="15" t="s">
        <v>41</v>
      </c>
      <c r="J5" s="15" t="s">
        <v>86</v>
      </c>
      <c r="K5" s="13" t="s">
        <v>63</v>
      </c>
      <c r="L5" s="15" t="s">
        <v>87</v>
      </c>
      <c r="M5" s="15" t="s">
        <v>79</v>
      </c>
      <c r="N5" s="13" t="s">
        <v>63</v>
      </c>
      <c r="O5" s="13" t="s">
        <v>167</v>
      </c>
      <c r="P5" s="13" t="s">
        <v>167</v>
      </c>
      <c r="Q5" s="13" t="s">
        <v>383</v>
      </c>
      <c r="R5" s="15">
        <v>1</v>
      </c>
      <c r="S5" s="12">
        <v>2</v>
      </c>
      <c r="T5" s="12">
        <v>3</v>
      </c>
      <c r="U5" s="12">
        <v>4</v>
      </c>
      <c r="V5" s="15" t="s">
        <v>122</v>
      </c>
      <c r="W5" s="15" t="s">
        <v>123</v>
      </c>
      <c r="X5" s="13" t="s">
        <v>52</v>
      </c>
      <c r="Y5" s="13" t="s">
        <v>124</v>
      </c>
      <c r="Z5" s="15" t="s">
        <v>89</v>
      </c>
      <c r="AA5" s="15" t="s">
        <v>64</v>
      </c>
      <c r="AB5" s="15" t="s">
        <v>69</v>
      </c>
      <c r="AC5" s="15" t="s">
        <v>322</v>
      </c>
      <c r="AD5" s="15" t="s">
        <v>125</v>
      </c>
      <c r="AE5" s="15" t="s">
        <v>107</v>
      </c>
      <c r="AF5" s="15" t="s">
        <v>384</v>
      </c>
      <c r="AG5" s="15" t="s">
        <v>384</v>
      </c>
      <c r="AH5" s="15" t="s">
        <v>41</v>
      </c>
      <c r="AI5" s="13" t="s">
        <v>41</v>
      </c>
      <c r="AJ5" s="13" t="s">
        <v>126</v>
      </c>
      <c r="AK5" s="13" t="s">
        <v>48</v>
      </c>
      <c r="AL5" s="13" t="s">
        <v>127</v>
      </c>
      <c r="AM5" s="13" t="s">
        <v>41</v>
      </c>
      <c r="AN5" s="13" t="s">
        <v>41</v>
      </c>
      <c r="AO5" s="30" t="s">
        <v>280</v>
      </c>
      <c r="AP5" s="13" t="s">
        <v>41</v>
      </c>
      <c r="AQ5" s="13" t="s">
        <v>41</v>
      </c>
      <c r="AR5" s="13" t="s">
        <v>41</v>
      </c>
      <c r="AS5" s="13" t="s">
        <v>58</v>
      </c>
      <c r="AT5" s="13" t="s">
        <v>128</v>
      </c>
      <c r="AU5" s="13" t="s">
        <v>63</v>
      </c>
      <c r="AV5" s="13" t="s">
        <v>129</v>
      </c>
      <c r="AW5" s="13" t="s">
        <v>41</v>
      </c>
      <c r="AX5" s="13" t="s">
        <v>167</v>
      </c>
      <c r="AY5" s="13" t="s">
        <v>167</v>
      </c>
      <c r="AZ5" s="13" t="s">
        <v>270</v>
      </c>
      <c r="BA5" s="13" t="s">
        <v>283</v>
      </c>
      <c r="BB5" s="13" t="s">
        <v>270</v>
      </c>
    </row>
    <row r="6" spans="1:54" ht="14.25">
      <c r="A6" s="13"/>
      <c r="B6" s="13"/>
      <c r="C6" s="13"/>
      <c r="D6" s="15"/>
      <c r="E6" s="15"/>
      <c r="F6" s="15"/>
      <c r="G6" s="15" t="s">
        <v>72</v>
      </c>
      <c r="H6" s="15"/>
      <c r="I6" s="15"/>
      <c r="J6" s="15"/>
      <c r="K6" s="13" t="s">
        <v>89</v>
      </c>
      <c r="L6" s="15" t="s">
        <v>58</v>
      </c>
      <c r="M6" s="28" t="s">
        <v>323</v>
      </c>
      <c r="N6" s="13" t="s">
        <v>89</v>
      </c>
      <c r="O6" s="13" t="s">
        <v>88</v>
      </c>
      <c r="P6" s="13" t="s">
        <v>187</v>
      </c>
      <c r="Q6" s="13" t="s">
        <v>283</v>
      </c>
      <c r="R6" s="15"/>
      <c r="S6" s="15"/>
      <c r="T6" s="15"/>
      <c r="U6" s="15"/>
      <c r="V6" s="15" t="s">
        <v>42</v>
      </c>
      <c r="W6" s="15" t="s">
        <v>51</v>
      </c>
      <c r="X6" s="13"/>
      <c r="Y6" s="13"/>
      <c r="Z6" s="15" t="s">
        <v>61</v>
      </c>
      <c r="AA6" s="15"/>
      <c r="AB6" s="15" t="s">
        <v>130</v>
      </c>
      <c r="AC6" s="15"/>
      <c r="AD6" s="15"/>
      <c r="AE6" s="15" t="s">
        <v>131</v>
      </c>
      <c r="AF6" s="15" t="s">
        <v>385</v>
      </c>
      <c r="AG6" s="15" t="s">
        <v>182</v>
      </c>
      <c r="AH6" s="15" t="s">
        <v>64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 t="s">
        <v>132</v>
      </c>
      <c r="AU6" s="13" t="s">
        <v>89</v>
      </c>
      <c r="AV6" s="13" t="s">
        <v>131</v>
      </c>
      <c r="AW6" s="13"/>
      <c r="AX6" s="13" t="s">
        <v>88</v>
      </c>
      <c r="AY6" s="13" t="s">
        <v>187</v>
      </c>
      <c r="AZ6" s="13" t="s">
        <v>283</v>
      </c>
      <c r="BA6" s="13" t="s">
        <v>291</v>
      </c>
      <c r="BB6" s="13" t="s">
        <v>283</v>
      </c>
    </row>
    <row r="7" spans="1:55" s="6" customFormat="1" ht="12">
      <c r="A7" s="17" t="s">
        <v>14</v>
      </c>
      <c r="B7" s="13" t="s">
        <v>325</v>
      </c>
      <c r="C7" s="13">
        <v>84</v>
      </c>
      <c r="D7" s="13">
        <v>85</v>
      </c>
      <c r="E7" s="13">
        <v>89</v>
      </c>
      <c r="F7" s="13">
        <v>75</v>
      </c>
      <c r="G7" s="13">
        <v>80</v>
      </c>
      <c r="H7" s="13">
        <v>88</v>
      </c>
      <c r="I7" s="13">
        <v>82</v>
      </c>
      <c r="J7" s="13">
        <v>94</v>
      </c>
      <c r="K7" s="13">
        <v>88</v>
      </c>
      <c r="L7" s="13">
        <v>90</v>
      </c>
      <c r="M7" s="13">
        <v>90</v>
      </c>
      <c r="N7" s="13">
        <v>85</v>
      </c>
      <c r="O7" s="13">
        <f>P7*40</f>
        <v>3423</v>
      </c>
      <c r="P7" s="18">
        <f>(C7*4+D7*2+E7*2+F7*3+G7*4+H7*4+I7*4+J7*3+K7*4+L7*3+M7*3+N7*4)/40</f>
        <v>85.575</v>
      </c>
      <c r="Q7" s="13">
        <v>1</v>
      </c>
      <c r="R7" s="13">
        <v>94</v>
      </c>
      <c r="S7" s="13">
        <v>89</v>
      </c>
      <c r="T7" s="13">
        <v>88</v>
      </c>
      <c r="U7" s="13">
        <v>87</v>
      </c>
      <c r="V7" s="13">
        <v>92</v>
      </c>
      <c r="W7" s="13">
        <v>93</v>
      </c>
      <c r="X7" s="13">
        <v>82</v>
      </c>
      <c r="Y7" s="13">
        <v>90</v>
      </c>
      <c r="Z7" s="13">
        <v>86</v>
      </c>
      <c r="AA7" s="13">
        <v>90</v>
      </c>
      <c r="AB7" s="13">
        <v>87</v>
      </c>
      <c r="AC7" s="13">
        <v>74</v>
      </c>
      <c r="AD7" s="13">
        <v>85</v>
      </c>
      <c r="AE7" s="13">
        <v>80</v>
      </c>
      <c r="AF7" s="13">
        <v>89</v>
      </c>
      <c r="AG7" s="13">
        <v>87</v>
      </c>
      <c r="AH7" s="13">
        <v>92</v>
      </c>
      <c r="AI7" s="13">
        <v>86</v>
      </c>
      <c r="AJ7" s="13">
        <v>85</v>
      </c>
      <c r="AK7" s="13">
        <v>85</v>
      </c>
      <c r="AL7" s="13">
        <v>91</v>
      </c>
      <c r="AM7" s="13">
        <v>92</v>
      </c>
      <c r="AN7" s="13">
        <v>88</v>
      </c>
      <c r="AO7" s="13">
        <v>85</v>
      </c>
      <c r="AP7" s="13">
        <v>88</v>
      </c>
      <c r="AQ7" s="13">
        <v>85</v>
      </c>
      <c r="AR7" s="13">
        <v>90</v>
      </c>
      <c r="AS7" s="13">
        <v>89</v>
      </c>
      <c r="AT7" s="13">
        <v>97</v>
      </c>
      <c r="AU7" s="13">
        <v>84</v>
      </c>
      <c r="AV7" s="13">
        <v>96</v>
      </c>
      <c r="AW7" s="13">
        <v>85</v>
      </c>
      <c r="AX7" s="24">
        <f>AY7*91</f>
        <v>8008</v>
      </c>
      <c r="AY7" s="18">
        <f>(R7*4+S7*4+T7*4+U7*4+V7*4+W7*3+X7*3+Y7*3+Z7*2+AA7*6+AB7*3+AC7*3+AD7*4+AE7*2+AH7*3+AI7*3+AJ7*3+AK7*3+AL7*3+AM7*3+AN7*2+AO7*3+AP7*2+AQ7*2+AR7*3+AS7*2+AF7*1+AG7*1+AT7*2+AU7*2+AV7*2+AW7*2)/91</f>
        <v>88</v>
      </c>
      <c r="AZ7" s="13">
        <v>1</v>
      </c>
      <c r="BA7" s="13">
        <f>SUM(Q7+AZ7)</f>
        <v>2</v>
      </c>
      <c r="BB7" s="13">
        <v>1</v>
      </c>
      <c r="BC7" s="27"/>
    </row>
    <row r="8" spans="1:55" s="6" customFormat="1" ht="12">
      <c r="A8" s="17" t="s">
        <v>37</v>
      </c>
      <c r="B8" s="13" t="s">
        <v>329</v>
      </c>
      <c r="C8" s="13">
        <v>91</v>
      </c>
      <c r="D8" s="13">
        <v>83</v>
      </c>
      <c r="E8" s="13">
        <v>70</v>
      </c>
      <c r="F8" s="13">
        <v>82</v>
      </c>
      <c r="G8" s="13">
        <v>92</v>
      </c>
      <c r="H8" s="13">
        <v>76</v>
      </c>
      <c r="I8" s="13">
        <v>92</v>
      </c>
      <c r="J8" s="13">
        <v>90</v>
      </c>
      <c r="K8" s="13">
        <v>73</v>
      </c>
      <c r="L8" s="13">
        <v>82</v>
      </c>
      <c r="M8" s="13">
        <v>89</v>
      </c>
      <c r="N8" s="13">
        <v>90</v>
      </c>
      <c r="O8" s="13">
        <f>P8*40</f>
        <v>3391</v>
      </c>
      <c r="P8" s="18">
        <f>(C8*4+D8*2+E8*2+F8*3+G8*4+H8*4+I8*4+J8*3+K8*4+L8*3+M8*3+N8*4)/40</f>
        <v>84.775</v>
      </c>
      <c r="Q8" s="13">
        <v>2</v>
      </c>
      <c r="R8" s="13">
        <v>92</v>
      </c>
      <c r="S8" s="13">
        <v>87</v>
      </c>
      <c r="T8" s="13">
        <v>87</v>
      </c>
      <c r="U8" s="13">
        <v>89</v>
      </c>
      <c r="V8" s="13">
        <v>87</v>
      </c>
      <c r="W8" s="13">
        <v>93</v>
      </c>
      <c r="X8" s="13">
        <v>82</v>
      </c>
      <c r="Y8" s="13">
        <v>73</v>
      </c>
      <c r="Z8" s="13">
        <v>82</v>
      </c>
      <c r="AA8" s="13">
        <v>88</v>
      </c>
      <c r="AB8" s="13">
        <v>80</v>
      </c>
      <c r="AC8" s="13">
        <v>84</v>
      </c>
      <c r="AD8" s="13">
        <v>97</v>
      </c>
      <c r="AE8" s="13">
        <v>97</v>
      </c>
      <c r="AF8" s="13">
        <v>95</v>
      </c>
      <c r="AG8" s="13">
        <v>85</v>
      </c>
      <c r="AH8" s="13">
        <v>84</v>
      </c>
      <c r="AI8" s="13">
        <v>90</v>
      </c>
      <c r="AJ8" s="13">
        <v>80</v>
      </c>
      <c r="AK8" s="13">
        <v>84</v>
      </c>
      <c r="AL8" s="13">
        <v>85</v>
      </c>
      <c r="AM8" s="13">
        <v>91</v>
      </c>
      <c r="AN8" s="13">
        <v>92</v>
      </c>
      <c r="AO8" s="13">
        <v>87</v>
      </c>
      <c r="AP8" s="13">
        <v>92</v>
      </c>
      <c r="AQ8" s="13">
        <v>91</v>
      </c>
      <c r="AR8" s="13">
        <v>90</v>
      </c>
      <c r="AS8" s="13">
        <v>94</v>
      </c>
      <c r="AT8" s="13">
        <v>97</v>
      </c>
      <c r="AU8" s="13">
        <v>84</v>
      </c>
      <c r="AV8" s="13">
        <v>98</v>
      </c>
      <c r="AW8" s="13">
        <v>90</v>
      </c>
      <c r="AX8" s="24">
        <f>AY8*91</f>
        <v>8007</v>
      </c>
      <c r="AY8" s="18">
        <f>(R8*4+S8*4+T8*4+U8*4+V8*4+W8*3+X8*3+Y8*3+Z8*2+AA8*6+AB8*3+AC8*3+AD8*4+AE8*2+AH8*3+AI8*3+AJ8*3+AK8*3+AL8*3+AM8*3+AN8*2+AO8*3+AP8*2+AQ8*2+AR8*3+AS8*2+AF8*1+AG8*1+AT8*2+AU8*2+AV8*2+AW8*2)/91</f>
        <v>87.98901098901099</v>
      </c>
      <c r="AZ8" s="13">
        <v>2</v>
      </c>
      <c r="BA8" s="13">
        <f>SUM(Q8+AZ8)</f>
        <v>4</v>
      </c>
      <c r="BB8" s="13">
        <v>2</v>
      </c>
      <c r="BC8" s="27"/>
    </row>
    <row r="9" spans="1:55" s="6" customFormat="1" ht="12">
      <c r="A9" s="17" t="s">
        <v>339</v>
      </c>
      <c r="B9" s="13" t="s">
        <v>340</v>
      </c>
      <c r="C9" s="13">
        <v>89</v>
      </c>
      <c r="D9" s="13">
        <v>83</v>
      </c>
      <c r="E9" s="13">
        <v>86</v>
      </c>
      <c r="F9" s="13">
        <v>79</v>
      </c>
      <c r="G9" s="13">
        <v>86</v>
      </c>
      <c r="H9" s="13">
        <v>81</v>
      </c>
      <c r="I9" s="13">
        <v>90</v>
      </c>
      <c r="J9" s="13">
        <v>89</v>
      </c>
      <c r="K9" s="13">
        <v>80</v>
      </c>
      <c r="L9" s="13">
        <v>81</v>
      </c>
      <c r="M9" s="13">
        <v>88</v>
      </c>
      <c r="N9" s="13">
        <v>83</v>
      </c>
      <c r="O9" s="13">
        <v>3385</v>
      </c>
      <c r="P9" s="18">
        <v>84.625</v>
      </c>
      <c r="Q9" s="13">
        <v>3</v>
      </c>
      <c r="R9" s="13">
        <v>82</v>
      </c>
      <c r="S9" s="13">
        <v>75</v>
      </c>
      <c r="T9" s="13">
        <v>67</v>
      </c>
      <c r="U9" s="13">
        <v>86</v>
      </c>
      <c r="V9" s="13">
        <v>68</v>
      </c>
      <c r="W9" s="13">
        <v>60</v>
      </c>
      <c r="X9" s="13">
        <v>81</v>
      </c>
      <c r="Y9" s="13">
        <v>65</v>
      </c>
      <c r="Z9" s="13">
        <v>89</v>
      </c>
      <c r="AA9" s="13">
        <v>88</v>
      </c>
      <c r="AB9" s="13">
        <v>81</v>
      </c>
      <c r="AC9" s="13">
        <v>71</v>
      </c>
      <c r="AD9" s="13">
        <v>68</v>
      </c>
      <c r="AE9" s="13">
        <v>64</v>
      </c>
      <c r="AF9" s="13">
        <v>66</v>
      </c>
      <c r="AG9" s="13">
        <v>91</v>
      </c>
      <c r="AH9" s="13">
        <v>87</v>
      </c>
      <c r="AI9" s="13">
        <v>83</v>
      </c>
      <c r="AJ9" s="13">
        <v>80</v>
      </c>
      <c r="AK9" s="13">
        <v>87</v>
      </c>
      <c r="AL9" s="13">
        <v>88</v>
      </c>
      <c r="AM9" s="13">
        <v>92</v>
      </c>
      <c r="AN9" s="13">
        <v>91</v>
      </c>
      <c r="AO9" s="13">
        <v>87</v>
      </c>
      <c r="AP9" s="13">
        <v>85</v>
      </c>
      <c r="AQ9" s="13">
        <v>84</v>
      </c>
      <c r="AR9" s="13">
        <v>90</v>
      </c>
      <c r="AS9" s="13">
        <v>88</v>
      </c>
      <c r="AT9" s="13">
        <v>96</v>
      </c>
      <c r="AU9" s="13">
        <v>78</v>
      </c>
      <c r="AV9" s="13">
        <v>98</v>
      </c>
      <c r="AW9" s="13">
        <v>79</v>
      </c>
      <c r="AX9" s="24">
        <f>AY9*91</f>
        <v>7328.999999999999</v>
      </c>
      <c r="AY9" s="18">
        <f>(R9*4+S9*4+T9*4+U9*4+V9*4+W9*3+X9*3+Y9*3+Z9*2+AA9*6+AB9*3+AC9*3+AD9*4+AE9*2+AH9*3+AI9*3+AJ9*3+AK9*3+AL9*3+AM9*3+AN9*2+AO9*3+AP9*2+AQ9*2+AR9*3+AS9*2+AF9*1+AG9*1+AT9*2+AU9*2+AV9*2+AW9*2)/91</f>
        <v>80.53846153846153</v>
      </c>
      <c r="AZ9" s="13">
        <v>4</v>
      </c>
      <c r="BA9" s="13">
        <f>SUM(Q9+AZ9)</f>
        <v>7</v>
      </c>
      <c r="BB9" s="13">
        <v>3</v>
      </c>
      <c r="BC9" s="27"/>
    </row>
    <row r="10" spans="1:55" s="6" customFormat="1" ht="12">
      <c r="A10" s="17" t="s">
        <v>11</v>
      </c>
      <c r="B10" s="13" t="s">
        <v>350</v>
      </c>
      <c r="C10" s="13">
        <v>87</v>
      </c>
      <c r="D10" s="13">
        <v>82</v>
      </c>
      <c r="E10" s="13">
        <v>60</v>
      </c>
      <c r="F10" s="13">
        <v>75</v>
      </c>
      <c r="G10" s="13">
        <v>73</v>
      </c>
      <c r="H10" s="13">
        <v>62</v>
      </c>
      <c r="I10" s="13">
        <v>72</v>
      </c>
      <c r="J10" s="13">
        <v>86</v>
      </c>
      <c r="K10" s="13">
        <v>75</v>
      </c>
      <c r="L10" s="13">
        <v>80</v>
      </c>
      <c r="M10" s="13">
        <v>88</v>
      </c>
      <c r="N10" s="13">
        <v>79</v>
      </c>
      <c r="O10" s="13">
        <v>3063</v>
      </c>
      <c r="P10" s="18">
        <v>76.575</v>
      </c>
      <c r="Q10" s="13">
        <v>5</v>
      </c>
      <c r="R10" s="13">
        <v>85</v>
      </c>
      <c r="S10" s="13">
        <v>82</v>
      </c>
      <c r="T10" s="13">
        <v>84</v>
      </c>
      <c r="U10" s="13">
        <v>94</v>
      </c>
      <c r="V10" s="13">
        <v>78</v>
      </c>
      <c r="W10" s="13">
        <v>72</v>
      </c>
      <c r="X10" s="13">
        <v>77</v>
      </c>
      <c r="Y10" s="13">
        <v>87</v>
      </c>
      <c r="Z10" s="13">
        <v>85</v>
      </c>
      <c r="AA10" s="13">
        <v>81</v>
      </c>
      <c r="AB10" s="13">
        <v>79</v>
      </c>
      <c r="AC10" s="13">
        <v>68</v>
      </c>
      <c r="AD10" s="13">
        <v>85</v>
      </c>
      <c r="AE10" s="13">
        <v>90</v>
      </c>
      <c r="AF10" s="13">
        <v>76</v>
      </c>
      <c r="AG10" s="13">
        <v>86</v>
      </c>
      <c r="AH10" s="13">
        <v>65</v>
      </c>
      <c r="AI10" s="13">
        <v>77</v>
      </c>
      <c r="AJ10" s="13">
        <v>84</v>
      </c>
      <c r="AK10" s="13">
        <v>77</v>
      </c>
      <c r="AL10" s="13">
        <v>92</v>
      </c>
      <c r="AM10" s="13">
        <v>90</v>
      </c>
      <c r="AN10" s="13">
        <v>82</v>
      </c>
      <c r="AO10" s="13">
        <v>84</v>
      </c>
      <c r="AP10" s="13">
        <v>84</v>
      </c>
      <c r="AQ10" s="13">
        <v>81</v>
      </c>
      <c r="AR10" s="13">
        <v>84</v>
      </c>
      <c r="AS10" s="13">
        <v>88</v>
      </c>
      <c r="AT10" s="13">
        <v>82</v>
      </c>
      <c r="AU10" s="13">
        <v>76</v>
      </c>
      <c r="AV10" s="13">
        <v>90</v>
      </c>
      <c r="AW10" s="13">
        <v>85</v>
      </c>
      <c r="AX10" s="24">
        <f>AY10*91</f>
        <v>7474</v>
      </c>
      <c r="AY10" s="18">
        <f>(R10*4+S10*4+T10*4+U10*4+V10*4+W10*3+X10*3+Y10*3+Z10*2+AA10*6+AB10*3+AC10*3+AD10*4+AE10*2+AH10*3+AI10*3+AJ10*3+AK10*3+AL10*3+AM10*3+AN10*2+AO10*3+AP10*2+AQ10*2+AR10*3+AS10*2+AF10*1+AG10*1+AT10*2+AU10*2+AV10*2+AW10*2)/91</f>
        <v>82.13186813186813</v>
      </c>
      <c r="AZ10" s="13">
        <v>3</v>
      </c>
      <c r="BA10" s="13">
        <f>SUM(Q10+AZ10)</f>
        <v>8</v>
      </c>
      <c r="BB10" s="13">
        <v>4</v>
      </c>
      <c r="BC10" s="27"/>
    </row>
    <row r="11" spans="1:55" s="6" customFormat="1" ht="12">
      <c r="A11" s="17" t="s">
        <v>32</v>
      </c>
      <c r="B11" s="13" t="s">
        <v>351</v>
      </c>
      <c r="C11" s="13">
        <v>81</v>
      </c>
      <c r="D11" s="13">
        <v>83</v>
      </c>
      <c r="E11" s="13">
        <v>74</v>
      </c>
      <c r="F11" s="13">
        <v>76</v>
      </c>
      <c r="G11" s="13">
        <v>76</v>
      </c>
      <c r="H11" s="13">
        <v>79</v>
      </c>
      <c r="I11" s="13">
        <v>66</v>
      </c>
      <c r="J11" s="13">
        <v>86</v>
      </c>
      <c r="K11" s="13">
        <v>64</v>
      </c>
      <c r="L11" s="13">
        <v>84</v>
      </c>
      <c r="M11" s="13">
        <v>85</v>
      </c>
      <c r="N11" s="13">
        <v>80</v>
      </c>
      <c r="O11" s="13">
        <v>3091</v>
      </c>
      <c r="P11" s="18">
        <v>77.275</v>
      </c>
      <c r="Q11" s="13">
        <v>4</v>
      </c>
      <c r="R11" s="13">
        <v>80</v>
      </c>
      <c r="S11" s="13">
        <v>68</v>
      </c>
      <c r="T11" s="13">
        <v>74</v>
      </c>
      <c r="U11" s="13">
        <v>85</v>
      </c>
      <c r="V11" s="13">
        <v>81</v>
      </c>
      <c r="W11" s="13">
        <v>72</v>
      </c>
      <c r="X11" s="13">
        <v>87</v>
      </c>
      <c r="Y11" s="13">
        <v>79</v>
      </c>
      <c r="Z11" s="13">
        <v>86</v>
      </c>
      <c r="AA11" s="13">
        <v>85</v>
      </c>
      <c r="AB11" s="13">
        <v>79</v>
      </c>
      <c r="AC11" s="13">
        <v>72.5</v>
      </c>
      <c r="AD11" s="13">
        <v>62</v>
      </c>
      <c r="AE11" s="13">
        <v>80</v>
      </c>
      <c r="AF11" s="13">
        <v>75</v>
      </c>
      <c r="AG11" s="13">
        <v>91</v>
      </c>
      <c r="AH11" s="13">
        <v>78</v>
      </c>
      <c r="AI11" s="13">
        <v>77</v>
      </c>
      <c r="AJ11" s="13">
        <v>88</v>
      </c>
      <c r="AK11" s="13">
        <v>79</v>
      </c>
      <c r="AL11" s="13">
        <v>87</v>
      </c>
      <c r="AM11" s="13">
        <v>73</v>
      </c>
      <c r="AN11" s="13">
        <v>86</v>
      </c>
      <c r="AO11" s="13">
        <v>86</v>
      </c>
      <c r="AP11" s="13">
        <v>84</v>
      </c>
      <c r="AQ11" s="13">
        <v>82</v>
      </c>
      <c r="AR11" s="13">
        <v>88</v>
      </c>
      <c r="AS11" s="13">
        <v>88</v>
      </c>
      <c r="AT11" s="13">
        <v>94</v>
      </c>
      <c r="AU11" s="13">
        <v>82</v>
      </c>
      <c r="AV11" s="13">
        <v>91</v>
      </c>
      <c r="AW11" s="13">
        <v>80</v>
      </c>
      <c r="AX11" s="24">
        <f>AY11*91</f>
        <v>7318.5</v>
      </c>
      <c r="AY11" s="18">
        <f>(R11*4+S11*4+T11*4+U11*4+V11*4+W11*3+X11*3+Y11*3+Z11*2+AA11*6+AB11*3+AC11*3+AD11*4+AE11*2+AH11*3+AI11*3+AJ11*3+AK11*3+AL11*3+AM11*3+AN11*2+AO11*3+AP11*2+AQ11*2+AR11*3+AS11*2+AF11*1+AG11*1+AT11*2+AU11*2+AV11*2+AW11*2)/91</f>
        <v>80.42307692307692</v>
      </c>
      <c r="AZ11" s="13">
        <v>5</v>
      </c>
      <c r="BA11" s="13">
        <f>SUM(Q11+AZ11)</f>
        <v>9</v>
      </c>
      <c r="BB11" s="13">
        <v>5</v>
      </c>
      <c r="BC11" s="27"/>
    </row>
    <row r="12" spans="1:55" s="6" customFormat="1" ht="12">
      <c r="A12" s="17" t="s">
        <v>5</v>
      </c>
      <c r="B12" s="13" t="s">
        <v>364</v>
      </c>
      <c r="C12" s="13">
        <v>85</v>
      </c>
      <c r="D12" s="13">
        <v>83</v>
      </c>
      <c r="E12" s="13">
        <v>66</v>
      </c>
      <c r="F12" s="13">
        <v>70</v>
      </c>
      <c r="G12" s="13">
        <v>70</v>
      </c>
      <c r="H12" s="13">
        <v>67</v>
      </c>
      <c r="I12" s="13">
        <v>60</v>
      </c>
      <c r="J12" s="13">
        <v>86</v>
      </c>
      <c r="K12" s="13">
        <v>77</v>
      </c>
      <c r="L12" s="13">
        <v>80</v>
      </c>
      <c r="M12" s="13">
        <v>79</v>
      </c>
      <c r="N12" s="13">
        <v>85</v>
      </c>
      <c r="O12" s="13">
        <v>3019</v>
      </c>
      <c r="P12" s="18">
        <v>75.475</v>
      </c>
      <c r="Q12" s="13">
        <v>6</v>
      </c>
      <c r="R12" s="13">
        <v>82</v>
      </c>
      <c r="S12" s="13">
        <v>77</v>
      </c>
      <c r="T12" s="13">
        <v>61</v>
      </c>
      <c r="U12" s="13">
        <v>61</v>
      </c>
      <c r="V12" s="13">
        <v>61</v>
      </c>
      <c r="W12" s="13">
        <v>60</v>
      </c>
      <c r="X12" s="13">
        <v>77</v>
      </c>
      <c r="Y12" s="13">
        <v>76</v>
      </c>
      <c r="Z12" s="13">
        <v>75</v>
      </c>
      <c r="AA12" s="13">
        <v>60</v>
      </c>
      <c r="AB12" s="13">
        <v>82</v>
      </c>
      <c r="AC12" s="13">
        <v>74</v>
      </c>
      <c r="AD12" s="13">
        <v>83</v>
      </c>
      <c r="AE12" s="13">
        <v>73</v>
      </c>
      <c r="AF12" s="13">
        <v>71</v>
      </c>
      <c r="AG12" s="13">
        <v>77</v>
      </c>
      <c r="AH12" s="13">
        <v>95</v>
      </c>
      <c r="AI12" s="13">
        <v>76</v>
      </c>
      <c r="AJ12" s="13">
        <v>82</v>
      </c>
      <c r="AK12" s="13"/>
      <c r="AL12" s="13"/>
      <c r="AM12" s="13"/>
      <c r="AN12" s="13">
        <v>85</v>
      </c>
      <c r="AO12" s="13">
        <v>85</v>
      </c>
      <c r="AP12" s="13">
        <v>80</v>
      </c>
      <c r="AQ12" s="13"/>
      <c r="AR12" s="13">
        <v>82</v>
      </c>
      <c r="AS12" s="13">
        <v>82</v>
      </c>
      <c r="AT12" s="13">
        <v>73</v>
      </c>
      <c r="AU12" s="13">
        <v>79</v>
      </c>
      <c r="AV12" s="13">
        <v>69</v>
      </c>
      <c r="AW12" s="13">
        <v>76</v>
      </c>
      <c r="AX12" s="24">
        <f>AY12*91</f>
        <v>5959</v>
      </c>
      <c r="AY12" s="18">
        <f>(R12*4+S12*4+T12*4+U12*4+V12*4+W12*3+X12*3+Y12*3+Z12*2+AA12*6+AB12*3+AC12*3+AD12*4+AE12*2+AH12*3+AI12*3+AJ12*3+AK12*3+AL12*3+AM12*3+AN12*2+AO12*3+AP12*2+AQ12*2+AR12*3+AS12*2+AF12*1+AG12*1+AT12*2+AU12*2+AV12*2+AW12*2)/91</f>
        <v>65.48351648351648</v>
      </c>
      <c r="AZ12" s="13">
        <v>6</v>
      </c>
      <c r="BA12" s="13">
        <f>SUM(Q12+AZ12)</f>
        <v>12</v>
      </c>
      <c r="BB12" s="13">
        <v>6</v>
      </c>
      <c r="BC12" s="27"/>
    </row>
    <row r="13" spans="1:55" s="6" customFormat="1" ht="1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32"/>
      <c r="AZ13" s="26"/>
      <c r="BA13" s="26"/>
      <c r="BB13" s="26"/>
      <c r="BC13" s="27"/>
    </row>
    <row r="14" spans="1:55" s="6" customFormat="1" ht="1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32"/>
      <c r="AZ14" s="26"/>
      <c r="BA14" s="26"/>
      <c r="BB14" s="26"/>
      <c r="BC14" s="27"/>
    </row>
    <row r="15" spans="1:156" s="6" customFormat="1" ht="12">
      <c r="A15" s="17" t="s">
        <v>10</v>
      </c>
      <c r="B15" s="13" t="s">
        <v>366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0" t="s">
        <v>136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26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</row>
    <row r="16" spans="1:55" s="6" customFormat="1" ht="12">
      <c r="A16" s="17" t="s">
        <v>372</v>
      </c>
      <c r="B16" s="13" t="s">
        <v>373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0" t="s">
        <v>136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27"/>
    </row>
    <row r="19" spans="37:49" ht="14.25">
      <c r="AK19" s="44" t="s">
        <v>391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37:49" ht="14.25"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37:49" ht="14.25"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</sheetData>
  <sheetProtection/>
  <mergeCells count="4">
    <mergeCell ref="C2:Q2"/>
    <mergeCell ref="R2:AZ2"/>
    <mergeCell ref="A1:BB1"/>
    <mergeCell ref="AK19:AW2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2010-09-03T02:38:06Z</cp:lastPrinted>
  <dcterms:created xsi:type="dcterms:W3CDTF">1996-12-17T01:32:42Z</dcterms:created>
  <dcterms:modified xsi:type="dcterms:W3CDTF">2010-09-14T01:46:52Z</dcterms:modified>
  <cp:category/>
  <cp:version/>
  <cp:contentType/>
  <cp:contentStatus/>
</cp:coreProperties>
</file>